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16"/>
  <workbookPr defaultThemeVersion="166925"/>
  <mc:AlternateContent xmlns:mc="http://schemas.openxmlformats.org/markup-compatibility/2006">
    <mc:Choice Requires="x15">
      <x15ac:absPath xmlns:x15ac="http://schemas.microsoft.com/office/spreadsheetml/2010/11/ac" url="https://energysolutionsonline.sharepoint.com/teams/extranet/opuc/Approved/Project Approval Documents/Monthly Reports/Final Reports/"/>
    </mc:Choice>
  </mc:AlternateContent>
  <xr:revisionPtr revIDLastSave="0" documentId="8_{32D1992C-F26B-4BD5-AE95-17D5A6D34A39}" xr6:coauthVersionLast="47" xr6:coauthVersionMax="47" xr10:uidLastSave="{00000000-0000-0000-0000-000000000000}"/>
  <bookViews>
    <workbookView xWindow="-120" yWindow="-120" windowWidth="29040" windowHeight="15840" firstSheet="1" xr2:uid="{532BD9A0-9D3A-4E2B-8BE2-B5169F40686F}"/>
  </bookViews>
  <sheets>
    <sheet name="Executive Summary" sheetId="15" r:id="rId1"/>
    <sheet name="CSP Project Data" sheetId="7" r:id="rId2"/>
    <sheet name="Operational Projects" sheetId="11" state="hidden" r:id="rId3"/>
    <sheet name="OPUC Project Decisions" sheetId="1" r:id="rId4"/>
    <sheet name="Questions &amp; Observations" sheetId="12" state="hidden" r:id="rId5"/>
    <sheet name="Support Data" sheetId="10" state="hidden" r:id="rId6"/>
    <sheet name="Monthly Report Template" sheetId="4" state="hidden" r:id="rId7"/>
    <sheet name="Jan2024 Snapshot" sheetId="3" state="hidden" r:id="rId8"/>
  </sheets>
  <definedNames>
    <definedName name="_xlnm._FilterDatabase" localSheetId="1" hidden="1">'CSP Project Data'!$A$6:$AB$72</definedName>
    <definedName name="_xlnm._FilterDatabase" localSheetId="2" hidden="1">'Operational Projects'!$B$3:$S$3</definedName>
    <definedName name="_xlnm._FilterDatabase" localSheetId="3" hidden="1">'OPUC Project Decisions'!$A$5:$H$220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7" l="1"/>
  <c r="O10" i="7"/>
  <c r="K9" i="15"/>
  <c r="L9" i="15"/>
  <c r="M9" i="15"/>
  <c r="J9" i="15"/>
  <c r="S28" i="7" l="1"/>
  <c r="P28" i="7"/>
  <c r="S50" i="7"/>
  <c r="J14" i="15"/>
  <c r="S41" i="7" l="1"/>
  <c r="S38" i="7"/>
  <c r="S23" i="7"/>
  <c r="S8" i="7"/>
  <c r="S9" i="7"/>
  <c r="S10" i="7"/>
  <c r="S11" i="7"/>
  <c r="S12" i="7"/>
  <c r="S13" i="7"/>
  <c r="S14" i="7"/>
  <c r="S15" i="7"/>
  <c r="S16" i="7"/>
  <c r="S17" i="7"/>
  <c r="S18" i="7"/>
  <c r="S19" i="7"/>
  <c r="S20" i="7"/>
  <c r="S21" i="7"/>
  <c r="S22" i="7"/>
  <c r="S24" i="7"/>
  <c r="S25" i="7"/>
  <c r="S26" i="7"/>
  <c r="S27" i="7"/>
  <c r="S29" i="7"/>
  <c r="S30" i="7"/>
  <c r="S31" i="7"/>
  <c r="S32" i="7"/>
  <c r="S33" i="7"/>
  <c r="S34" i="7"/>
  <c r="S35" i="7"/>
  <c r="S36" i="7"/>
  <c r="S37" i="7"/>
  <c r="S40" i="7"/>
  <c r="S42" i="7"/>
  <c r="S43" i="7"/>
  <c r="S44" i="7"/>
  <c r="S45" i="7"/>
  <c r="S46" i="7"/>
  <c r="S47" i="7"/>
  <c r="S48" i="7"/>
  <c r="S49" i="7"/>
  <c r="S51" i="7"/>
  <c r="S52" i="7"/>
  <c r="S53" i="7"/>
  <c r="S54" i="7"/>
  <c r="S55" i="7"/>
  <c r="S56" i="7"/>
  <c r="S57" i="7"/>
  <c r="S58" i="7"/>
  <c r="S59" i="7"/>
  <c r="S60" i="7"/>
  <c r="S61" i="7"/>
  <c r="S62" i="7"/>
  <c r="S63" i="7"/>
  <c r="S64" i="7"/>
  <c r="S65" i="7"/>
  <c r="S66" i="7"/>
  <c r="S67" i="7"/>
  <c r="S68" i="7"/>
  <c r="S69" i="7"/>
  <c r="S70" i="7"/>
  <c r="S71" i="7"/>
  <c r="S72" i="7"/>
  <c r="S7" i="7"/>
  <c r="P23" i="7"/>
  <c r="P24" i="7"/>
  <c r="P25" i="7"/>
  <c r="P26" i="7"/>
  <c r="P27"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11" i="7"/>
  <c r="P12" i="7"/>
  <c r="P13" i="7"/>
  <c r="P14" i="7"/>
  <c r="P15" i="7"/>
  <c r="P16" i="7"/>
  <c r="P17" i="7"/>
  <c r="P18" i="7"/>
  <c r="P19" i="7"/>
  <c r="P20" i="7"/>
  <c r="P21" i="7"/>
  <c r="P22" i="7"/>
  <c r="P9" i="7"/>
  <c r="P7" i="7"/>
  <c r="P8" i="7"/>
  <c r="O21" i="7"/>
  <c r="O23" i="7"/>
  <c r="O27" i="7"/>
  <c r="O30" i="7"/>
  <c r="O31" i="7"/>
  <c r="O35" i="7"/>
  <c r="O36" i="7"/>
  <c r="O37" i="7"/>
  <c r="O40" i="7"/>
  <c r="O45" i="7"/>
  <c r="O47" i="7"/>
  <c r="O52" i="7"/>
  <c r="O54" i="7"/>
  <c r="O57" i="7"/>
  <c r="O58" i="7"/>
  <c r="O60" i="7"/>
  <c r="O61" i="7"/>
  <c r="O66" i="7"/>
  <c r="O68" i="7"/>
  <c r="O69" i="7"/>
  <c r="O70" i="7"/>
  <c r="L23" i="15"/>
  <c r="M23" i="15"/>
  <c r="N23" i="15"/>
  <c r="M21" i="15"/>
  <c r="N21" i="15"/>
  <c r="M22" i="15"/>
  <c r="N22" i="15"/>
  <c r="L22" i="15"/>
  <c r="L21" i="15"/>
  <c r="K21" i="15"/>
  <c r="K14" i="15"/>
  <c r="L14" i="15"/>
  <c r="J15" i="15"/>
  <c r="K15" i="15"/>
  <c r="L15" i="15"/>
  <c r="J16" i="15"/>
  <c r="K16" i="15"/>
  <c r="L16" i="15"/>
  <c r="K1" i="7"/>
  <c r="O28" i="7" s="1"/>
  <c r="L21" i="11"/>
  <c r="K9" i="11"/>
  <c r="L9" i="11" s="1"/>
  <c r="K10" i="11"/>
  <c r="L10" i="11" s="1"/>
  <c r="K11" i="11"/>
  <c r="L11" i="11" s="1"/>
  <c r="K12" i="11"/>
  <c r="L12" i="11" s="1"/>
  <c r="K13" i="11"/>
  <c r="L13" i="11" s="1"/>
  <c r="K14" i="11"/>
  <c r="L14" i="11" s="1"/>
  <c r="K15" i="11"/>
  <c r="L15" i="11" s="1"/>
  <c r="K16" i="11"/>
  <c r="L16" i="11" s="1"/>
  <c r="K17" i="11"/>
  <c r="L17" i="11" s="1"/>
  <c r="K18" i="11"/>
  <c r="L18" i="11" s="1"/>
  <c r="K19" i="11"/>
  <c r="L19" i="11" s="1"/>
  <c r="K20" i="11"/>
  <c r="L20" i="11" s="1"/>
  <c r="K21" i="11"/>
  <c r="K22" i="11"/>
  <c r="L22" i="11" s="1"/>
  <c r="K5" i="11"/>
  <c r="L5" i="11" s="1"/>
  <c r="K6" i="11"/>
  <c r="L6" i="11" s="1"/>
  <c r="K7" i="11"/>
  <c r="L7" i="11" s="1"/>
  <c r="K8" i="11"/>
  <c r="L8" i="11" s="1"/>
  <c r="K4" i="11"/>
  <c r="L4" i="11" s="1"/>
  <c r="O14" i="7" l="1"/>
  <c r="O15" i="7"/>
  <c r="O16" i="7"/>
  <c r="O17" i="7"/>
  <c r="O18" i="7"/>
  <c r="O19" i="7"/>
  <c r="O20" i="7"/>
  <c r="O22" i="7"/>
  <c r="O24" i="7"/>
  <c r="O25" i="7"/>
  <c r="O26" i="7"/>
  <c r="O29" i="7"/>
  <c r="O32" i="7"/>
  <c r="O33" i="7"/>
  <c r="O34" i="7"/>
  <c r="O38" i="7"/>
  <c r="O39" i="7"/>
  <c r="O41" i="7"/>
  <c r="O42" i="7"/>
  <c r="O43" i="7"/>
  <c r="O44" i="7"/>
  <c r="O46" i="7"/>
  <c r="O48" i="7"/>
  <c r="O49" i="7"/>
  <c r="O50" i="7"/>
  <c r="O51" i="7"/>
  <c r="O53" i="7"/>
  <c r="O55" i="7"/>
  <c r="O56" i="7"/>
  <c r="O59" i="7"/>
  <c r="O62" i="7"/>
  <c r="O63" i="7"/>
  <c r="O64" i="7"/>
  <c r="O65" i="7"/>
  <c r="O67" i="7"/>
  <c r="O71" i="7"/>
  <c r="O72" i="7"/>
  <c r="O8" i="7"/>
  <c r="O9" i="7"/>
  <c r="O11" i="7"/>
  <c r="O12" i="7"/>
  <c r="O13" i="7"/>
  <c r="O7" i="7"/>
  <c r="M24" i="15"/>
  <c r="N24" i="15"/>
  <c r="L24" i="15"/>
  <c r="K24" i="15"/>
  <c r="M16" i="15"/>
  <c r="M15" i="15"/>
  <c r="M14" i="15"/>
  <c r="L17" i="15"/>
  <c r="K17" i="15"/>
  <c r="J17" i="15"/>
  <c r="M17" i="15" l="1"/>
</calcChain>
</file>

<file path=xl/sharedStrings.xml><?xml version="1.0" encoding="utf-8"?>
<sst xmlns="http://schemas.openxmlformats.org/spreadsheetml/2006/main" count="2982" uniqueCount="714">
  <si>
    <t>July 2024 Monthly Project Progress Report</t>
  </si>
  <si>
    <t xml:space="preserve">Questions or feedback? Contact the CSP Program Administrator at info@oregoncsp.org </t>
  </si>
  <si>
    <t>Executive Summary</t>
  </si>
  <si>
    <t>Project Status Changes Since June 2024 report</t>
  </si>
  <si>
    <t>Utility</t>
  </si>
  <si>
    <t># of Projects Pre-Certified</t>
  </si>
  <si>
    <t># of Projects Certified</t>
  </si>
  <si>
    <t># of additional Operational Projects</t>
  </si>
  <si>
    <t># of Operational Date Extensions</t>
  </si>
  <si>
    <t># of Projects granted Certification Extensions</t>
  </si>
  <si>
    <t>IP</t>
  </si>
  <si>
    <t>PAC</t>
  </si>
  <si>
    <t>PGE</t>
  </si>
  <si>
    <t xml:space="preserve">Total </t>
  </si>
  <si>
    <t>Status of all CSP Projects</t>
  </si>
  <si>
    <t>Pre-Certified</t>
  </si>
  <si>
    <t>Certified</t>
  </si>
  <si>
    <t>Operational</t>
  </si>
  <si>
    <t># of Pre-Certified Projects</t>
  </si>
  <si>
    <t># of Certified Projects</t>
  </si>
  <si>
    <t># of Operational Projects</t>
  </si>
  <si>
    <t xml:space="preserve">Total Projects in Program </t>
  </si>
  <si>
    <t>Viewing Project Data in this Report</t>
  </si>
  <si>
    <t>Additional Project Statistics (All Projects)</t>
  </si>
  <si>
    <t>Avg # of Months Since Pre-Certification (Pre-Certified &amp; Certified Projects)</t>
  </si>
  <si>
    <t xml:space="preserve"># of Projects with Ownership Tranfers </t>
  </si>
  <si>
    <t># of Projects Granted Certification Extensions</t>
  </si>
  <si>
    <t># of Projects Citing Development Delays*</t>
  </si>
  <si>
    <t># of Projects Citing Interconnection Delays*</t>
  </si>
  <si>
    <t>NA</t>
  </si>
  <si>
    <t>*based on information provided by Project Managers in requests for Certification extensions.</t>
  </si>
  <si>
    <t xml:space="preserve">    CSP Project Data</t>
  </si>
  <si>
    <t>any c</t>
  </si>
  <si>
    <t>Highlighted rows indicate update to Project since previous report. See Column Y for details.</t>
  </si>
  <si>
    <t>Utility Queue Number</t>
  </si>
  <si>
    <t xml:space="preserve">Utility Service Area </t>
  </si>
  <si>
    <t>CSP Project ID</t>
  </si>
  <si>
    <t>Project Name</t>
  </si>
  <si>
    <t>CSP Project Status</t>
  </si>
  <si>
    <t>Initial owner entity/parent owner entity</t>
  </si>
  <si>
    <t>Current owner entity/parent owner entity</t>
  </si>
  <si>
    <t>Capacity Tier</t>
  </si>
  <si>
    <t>Carve-out Eligible?</t>
  </si>
  <si>
    <t>Total Capacity 
(kW-AC)</t>
  </si>
  <si>
    <t>Pre-Certification Date</t>
  </si>
  <si>
    <t>Prior Certification Deadlines</t>
  </si>
  <si>
    <t>Current Certification Deadline (Pre-Certified projects)</t>
  </si>
  <si>
    <t>Date Certified (Certified and Operational Projects)</t>
  </si>
  <si>
    <t>Months Since Pre-Certification (Pre-certified &amp; Certified Projects Only)</t>
  </si>
  <si>
    <t>Months from Pre-Certification to  Certification (Operational Projects Only)</t>
  </si>
  <si>
    <t>Prior Commercial Operating Date(s) (COD) - Utility Provided</t>
  </si>
  <si>
    <t>Current COD - Utility Provided</t>
  </si>
  <si>
    <t>Months from Pre-Certification to Current COD - Utility Provided</t>
  </si>
  <si>
    <t>Have Public
Utility and
Applicant
Agreed to
Revised
Schedule? Utility Provided</t>
  </si>
  <si>
    <t>History of Parent Entity Ownership transfers?</t>
  </si>
  <si>
    <t>History of Project Development Delays? (Based Only on Project Reporting)</t>
  </si>
  <si>
    <t>History of Interconnection Delays? (Based Only on Project Reporting)</t>
  </si>
  <si>
    <t>Most Recent Project Recommendation Posted to Docket No. UM 1930</t>
  </si>
  <si>
    <t>Updates since last report</t>
  </si>
  <si>
    <t>Cert. Extension</t>
  </si>
  <si>
    <t>Dev Delay</t>
  </si>
  <si>
    <t>IX Delay</t>
  </si>
  <si>
    <t>OCS038</t>
  </si>
  <si>
    <t>PP-2021-112</t>
  </si>
  <si>
    <t>7 Mile Solar</t>
  </si>
  <si>
    <t>TLS Capital</t>
  </si>
  <si>
    <t>Luminace</t>
  </si>
  <si>
    <t>No</t>
  </si>
  <si>
    <t>10/15/2023, 12/14/2023</t>
  </si>
  <si>
    <t>Not Yet Certified</t>
  </si>
  <si>
    <t>8/15/2022, 12/9/2022, 7/21/2023</t>
  </si>
  <si>
    <t>Yes</t>
  </si>
  <si>
    <t>Yes; construction delays</t>
  </si>
  <si>
    <t xml:space="preserve">Yes; IX work incomplete-  fiber optic material not ordered; IX design incomplete; IX redesign, IX study incomplete, IX work incomplete; order IX materials </t>
  </si>
  <si>
    <t>2/22/2024 - Cert Extension Request</t>
  </si>
  <si>
    <t>None</t>
  </si>
  <si>
    <t>OCS046</t>
  </si>
  <si>
    <t>PP-2021-109</t>
  </si>
  <si>
    <t>Antelope Creek Solar</t>
  </si>
  <si>
    <t>10/15/2023, 1/15/2024</t>
  </si>
  <si>
    <t>8/15/2022, 12/16/2022, 7/28/2023</t>
  </si>
  <si>
    <t>Yes; low-income enrollment incomplete</t>
  </si>
  <si>
    <t>Yes; IX work incomplete</t>
  </si>
  <si>
    <t>6/12/2024 - Certification</t>
  </si>
  <si>
    <t>SPQ0266</t>
  </si>
  <si>
    <t>PGE-2023-157</t>
  </si>
  <si>
    <t>Apricus Solar LLC</t>
  </si>
  <si>
    <t>Conifer Energy Partners</t>
  </si>
  <si>
    <t>7/14/2023 - Pre-Certification</t>
  </si>
  <si>
    <t>SPQ0250</t>
  </si>
  <si>
    <t>PGE-2020-75</t>
  </si>
  <si>
    <t>Auburn Solar</t>
  </si>
  <si>
    <t>Sulus</t>
  </si>
  <si>
    <t>SolRiver LLC</t>
  </si>
  <si>
    <t>10/15/2023, 4/15/2024</t>
  </si>
  <si>
    <t xml:space="preserve">Yes; equipment procurement </t>
  </si>
  <si>
    <t>Yes; unspecified</t>
  </si>
  <si>
    <t>6/25/2024 - Certification</t>
  </si>
  <si>
    <t>Certified and Operational</t>
  </si>
  <si>
    <t>SPQ0186</t>
  </si>
  <si>
    <t>PGE-2020-15</t>
  </si>
  <si>
    <t>Belvedere Solar</t>
  </si>
  <si>
    <t>SPI</t>
  </si>
  <si>
    <t>2/7/2022, 8/7/2022, 2/7/2023, 8/7/2023</t>
  </si>
  <si>
    <t>6/21/2021, 9/15/2023</t>
  </si>
  <si>
    <t>Yes; COVID-19, US Dept of Commerce investigation;</t>
  </si>
  <si>
    <t>Yes; IX construction delays</t>
  </si>
  <si>
    <t>8/26/2023 - Cert Extension Request</t>
  </si>
  <si>
    <t>OCS055</t>
  </si>
  <si>
    <t>PP-2021-125</t>
  </si>
  <si>
    <t>Blackwell Creek Solar</t>
  </si>
  <si>
    <t>7/10/2024- Certification</t>
  </si>
  <si>
    <t>CSQ0015</t>
  </si>
  <si>
    <t>PGE-2024-177</t>
  </si>
  <si>
    <t>Bradley Solar 2</t>
  </si>
  <si>
    <t>Hawthorne Renewables LLC</t>
  </si>
  <si>
    <t>Not Applicable</t>
  </si>
  <si>
    <t>Data Not Available</t>
  </si>
  <si>
    <t>5/17/2024 - Pre-Certification</t>
  </si>
  <si>
    <t>OCS062</t>
  </si>
  <si>
    <t>PP-2021-104</t>
  </si>
  <si>
    <t>Buckaroo Solar 1 LLC</t>
  </si>
  <si>
    <t>Sunthurst</t>
  </si>
  <si>
    <t>7/21/2023, 6/28/2024</t>
  </si>
  <si>
    <t>Yes; COVID-19, US Dept of Commerce investigation; construction delays;</t>
  </si>
  <si>
    <t>Yes; revised interconnection schedule</t>
  </si>
  <si>
    <t>4/5/2024- Cert Extension Request</t>
  </si>
  <si>
    <t>OCS063</t>
  </si>
  <si>
    <t>PP-2021-103</t>
  </si>
  <si>
    <t>Buckaroo Solar 2</t>
  </si>
  <si>
    <t>SPQ0191</t>
  </si>
  <si>
    <t>PGE-2020-21</t>
  </si>
  <si>
    <t>Buckner Creek Solar LLC</t>
  </si>
  <si>
    <t>11/30/2020, 11/15/2023</t>
  </si>
  <si>
    <t xml:space="preserve">Yes; contractor schedule constraints; inability to construct during winter </t>
  </si>
  <si>
    <t>10/13/2023 - Cert Extension Request</t>
  </si>
  <si>
    <t>OCS041</t>
  </si>
  <si>
    <t>PP-2021-95</t>
  </si>
  <si>
    <t>Burg Solar</t>
  </si>
  <si>
    <t>TSP Capital</t>
  </si>
  <si>
    <t>9/23/2022</t>
  </si>
  <si>
    <t>6/3/2023 - PM Transfer</t>
  </si>
  <si>
    <t>OCS008</t>
  </si>
  <si>
    <t>PP-2020-76</t>
  </si>
  <si>
    <t>Burlingame Solar LLC</t>
  </si>
  <si>
    <t>GreenKey Solar</t>
  </si>
  <si>
    <t>12/29/2023, 6/29/2022, 6/30/2023</t>
  </si>
  <si>
    <t>5/17/2022, 3/17/2022</t>
  </si>
  <si>
    <t>Yes; US Dept of Commerce investigation; uncertainty of Tier 2 capacity release</t>
  </si>
  <si>
    <t>7/27/2022 - Cert Extension Request</t>
  </si>
  <si>
    <t>OCS050</t>
  </si>
  <si>
    <t>PP-2021-94</t>
  </si>
  <si>
    <t>Canyonville Solar 1</t>
  </si>
  <si>
    <t>11/4/2022</t>
  </si>
  <si>
    <t>In Negotiation</t>
  </si>
  <si>
    <t>Yes; supply chain delays</t>
  </si>
  <si>
    <t>Yes; waiting for revised IX timeline from PAC</t>
  </si>
  <si>
    <t>6/10/2023 -Cert Extension Request</t>
  </si>
  <si>
    <t>OCS051</t>
  </si>
  <si>
    <t>PP-2022-142</t>
  </si>
  <si>
    <t>Canyonville Solar 2</t>
  </si>
  <si>
    <t>SolRiver Capital</t>
  </si>
  <si>
    <t>SPQ0158</t>
  </si>
  <si>
    <t>PGE-2020-56</t>
  </si>
  <si>
    <t>Carnes Creek Solar LLC</t>
  </si>
  <si>
    <t>HEP</t>
  </si>
  <si>
    <t>12/12/2021, 6/12/2022</t>
  </si>
  <si>
    <t>1/25/2021, 3/31/2021</t>
  </si>
  <si>
    <t>Yes; COVID-19, US Dept of Commerce investigation</t>
  </si>
  <si>
    <t>OCS049</t>
  </si>
  <si>
    <t>PP-2021-113</t>
  </si>
  <si>
    <t>Chapman Creek Solar</t>
  </si>
  <si>
    <t>11/30/2022, 10/31/2023</t>
  </si>
  <si>
    <t>Yes; contractor schedule constraints; inability to construct during witner</t>
  </si>
  <si>
    <t>11/12/2023 - Cert Extension Request</t>
  </si>
  <si>
    <t>OCS044</t>
  </si>
  <si>
    <t>PP-2021-116</t>
  </si>
  <si>
    <t>Cherry Creek Solar</t>
  </si>
  <si>
    <t>SPQ0180</t>
  </si>
  <si>
    <t>PGE-2020-17</t>
  </si>
  <si>
    <t>Clayfield Solar LLC</t>
  </si>
  <si>
    <t>Solar Town</t>
  </si>
  <si>
    <t>1/17/2023, 7/17/2023</t>
  </si>
  <si>
    <t>3/26/2021, 2/15/2022</t>
  </si>
  <si>
    <t>Yes; COVID-19, US Dept of Commerce investigation, timeline changes due to federal ITC</t>
  </si>
  <si>
    <t>OCS058</t>
  </si>
  <si>
    <t>PP-2021-121</t>
  </si>
  <si>
    <t>Coker Solar</t>
  </si>
  <si>
    <t>Hawthorne Renewables</t>
  </si>
  <si>
    <t>3/24/2023, 3/22/2024</t>
  </si>
  <si>
    <t>9/27/2023 - Cert Extension Request</t>
  </si>
  <si>
    <t>SPQ0220</t>
  </si>
  <si>
    <t>PGE-2020-11</t>
  </si>
  <si>
    <t>Cork Solar LLC</t>
  </si>
  <si>
    <t>6/4/2021, 10/23/2023</t>
  </si>
  <si>
    <t>SPQ0152</t>
  </si>
  <si>
    <t>PGE-2020-34</t>
  </si>
  <si>
    <t>Cosper Creek Solar LLC</t>
  </si>
  <si>
    <t xml:space="preserve">HEP </t>
  </si>
  <si>
    <t>12/12/2021, 6/12/2022, 12/12/2022</t>
  </si>
  <si>
    <t>CSQ0014</t>
  </si>
  <si>
    <t>PGE-2024-180</t>
  </si>
  <si>
    <t>CP Sheridan</t>
  </si>
  <si>
    <t>ClearPath</t>
  </si>
  <si>
    <t>SPQ0193</t>
  </si>
  <si>
    <t>PGE-2020-19</t>
  </si>
  <si>
    <t>Dover Solar</t>
  </si>
  <si>
    <t>2/1/2022, 8/1/2022, 7/1/2023, 2/29/2024</t>
  </si>
  <si>
    <t>11/6/2020, 9/23/2023</t>
  </si>
  <si>
    <t>Yes; COVID-19, US Dept of Commerce investigation; construction delays; customer enrollment</t>
  </si>
  <si>
    <t>4/5/2024 - Cert Extension Request</t>
  </si>
  <si>
    <t>SPQ0070</t>
  </si>
  <si>
    <t>PGE-2020-51</t>
  </si>
  <si>
    <t>Dunn Rd</t>
  </si>
  <si>
    <t>Neighborhood Power</t>
  </si>
  <si>
    <t>2/17/2020, 9/11/2020</t>
  </si>
  <si>
    <t>SPQ0164</t>
  </si>
  <si>
    <t>PGE-2020-41</t>
  </si>
  <si>
    <t>Fruitland Creek Solar</t>
  </si>
  <si>
    <t>12/12/2021, 12/12/2022</t>
  </si>
  <si>
    <t>9/27/2019, 9/11/2020</t>
  </si>
  <si>
    <t>OCS012</t>
  </si>
  <si>
    <t>PP-2020-63</t>
  </si>
  <si>
    <t>Goodling Annex</t>
  </si>
  <si>
    <t>Bonneville Environmental Foundation</t>
  </si>
  <si>
    <t>10/21/2021, 4/1/2023, 2/28/2024</t>
  </si>
  <si>
    <t>Yes; waiting for grant funding</t>
  </si>
  <si>
    <t>OCS045</t>
  </si>
  <si>
    <t>PP-2021-99</t>
  </si>
  <si>
    <t>Green Solar</t>
  </si>
  <si>
    <t>Greenkey Solar</t>
  </si>
  <si>
    <t>SPQ0157</t>
  </si>
  <si>
    <t>PGE-2020-37</t>
  </si>
  <si>
    <t>Gun Club Solar LLC</t>
  </si>
  <si>
    <t>12/1/2019, 11/15/2023</t>
  </si>
  <si>
    <t>OCS018</t>
  </si>
  <si>
    <t>PP-2021-110</t>
  </si>
  <si>
    <t>Hay Creek Solar</t>
  </si>
  <si>
    <t>10/9/2021, 8/15/2022</t>
  </si>
  <si>
    <t>CSQ0002</t>
  </si>
  <si>
    <t>PGE-2020-70</t>
  </si>
  <si>
    <t>Jim and Salle's Place Apartments</t>
  </si>
  <si>
    <t>Rose CDC</t>
  </si>
  <si>
    <t>10/21/2021, 4/21/2022</t>
  </si>
  <si>
    <t>Yes; PPA delay</t>
  </si>
  <si>
    <t>SPQ0094</t>
  </si>
  <si>
    <t>PGE-2020-42</t>
  </si>
  <si>
    <t>Kaiser Creek Solar LLC</t>
  </si>
  <si>
    <t>12/18/2021, 6/12/2022, 12/18/2022</t>
  </si>
  <si>
    <t>6/19/2020, 1/27/2021</t>
  </si>
  <si>
    <t>OCS039</t>
  </si>
  <si>
    <t>PP-2021-97</t>
  </si>
  <si>
    <t>Kelly Creek Solar</t>
  </si>
  <si>
    <t>Coast Energy, LLC</t>
  </si>
  <si>
    <t>10/15/2023, 10/30/2024</t>
  </si>
  <si>
    <t>11/18/2022, 9/30/2023</t>
  </si>
  <si>
    <t>Yes; contractor schedule constraints; inability to construct during winter</t>
  </si>
  <si>
    <t xml:space="preserve">Updated COD </t>
  </si>
  <si>
    <t>SPQ0272</t>
  </si>
  <si>
    <t>PGE-2023-167</t>
  </si>
  <si>
    <t>Lincoln Solar LLC</t>
  </si>
  <si>
    <t>Project is still under the  study process</t>
  </si>
  <si>
    <t>12/22/2023 - Pre-Certification</t>
  </si>
  <si>
    <t>OCS025</t>
  </si>
  <si>
    <t>PP-2020-80</t>
  </si>
  <si>
    <t>Linkville Solar</t>
  </si>
  <si>
    <t>5/17/2022, 11/17/2022, 5/17/2023, 11/17/2023</t>
  </si>
  <si>
    <t>10/29/2021</t>
  </si>
  <si>
    <t>Yes; fiber work delayed</t>
  </si>
  <si>
    <t>6/10/2023- Cert Extension Request</t>
  </si>
  <si>
    <t>OCS027</t>
  </si>
  <si>
    <t>PP-2020-82</t>
  </si>
  <si>
    <t>Marble Solar</t>
  </si>
  <si>
    <t>12/29/2021, 6/29/2022, 9/30/2023</t>
  </si>
  <si>
    <t xml:space="preserve">10/29/2021, 4/29/2022, </t>
  </si>
  <si>
    <t>Yes; US Dept of Commerce investigation; uncertainty of Tier 2 capacity release; wetland permitting delays</t>
  </si>
  <si>
    <t>Yes; awaiting updated IX agreement</t>
  </si>
  <si>
    <t>SPQ0093</t>
  </si>
  <si>
    <t>PGE-2020-53</t>
  </si>
  <si>
    <t>Marquam Creek Solar LLC</t>
  </si>
  <si>
    <t>2/28/2020, 10/2/2023</t>
  </si>
  <si>
    <t>OCS064</t>
  </si>
  <si>
    <t>PP-2021-122</t>
  </si>
  <si>
    <t>McKinley Solar LLC</t>
  </si>
  <si>
    <t>12/9/2022, 12/8/2023</t>
  </si>
  <si>
    <t>Yes; contractor schedule constraints</t>
  </si>
  <si>
    <t xml:space="preserve"> CSQ0004</t>
  </si>
  <si>
    <t>PGE-2021-115</t>
  </si>
  <si>
    <t>Mompano Solar</t>
  </si>
  <si>
    <t>12/9/2022, 9/13/2024</t>
  </si>
  <si>
    <t>11/11/2023 - Cert Extension Request</t>
  </si>
  <si>
    <t>SPQ0124</t>
  </si>
  <si>
    <t>PGE-2020-52</t>
  </si>
  <si>
    <t>Mt Hope Solar</t>
  </si>
  <si>
    <t>5/8/2020, 9/11/2020</t>
  </si>
  <si>
    <t>OCS035</t>
  </si>
  <si>
    <t>PP-2021-111</t>
  </si>
  <si>
    <t>Orchard Knob Solar</t>
  </si>
  <si>
    <t>8/19/2022, 11/21/2022, 3/24/2023, 2/23/2024</t>
  </si>
  <si>
    <t>Yes; time to provide relevant certification documents</t>
  </si>
  <si>
    <t>Yes; IX work incomplete - material not ordered, waiting for revised IX timeline, confirm outstanding easements</t>
  </si>
  <si>
    <t>3/8/2024 - Cert Extension Request</t>
  </si>
  <si>
    <t>OCS042</t>
  </si>
  <si>
    <t>PP-2020-78</t>
  </si>
  <si>
    <t>Oregon Shakespeare Festival Community Solar Project</t>
  </si>
  <si>
    <t xml:space="preserve">Oregon Clean Power Cooperative </t>
  </si>
  <si>
    <t>Oregon Clean Power Cooperative</t>
  </si>
  <si>
    <t>OCS057</t>
  </si>
  <si>
    <t>PP-2020-88</t>
  </si>
  <si>
    <t>Perrydale Solar</t>
  </si>
  <si>
    <t>Sulus; SolRiver Capital</t>
  </si>
  <si>
    <t>Evergreen</t>
  </si>
  <si>
    <t>10/15/2023, 12/31/2023</t>
  </si>
  <si>
    <t>3/3/2023, 7/21/2023</t>
  </si>
  <si>
    <t>Yes; equipment lead times and crew availability</t>
  </si>
  <si>
    <t>1/5/2024 - Cert Extension Request</t>
  </si>
  <si>
    <t>Q0666</t>
  </si>
  <si>
    <t>PP-2020-13</t>
  </si>
  <si>
    <t>Pilot Rock Solar 1</t>
  </si>
  <si>
    <t>10/11/2021, 3/15/2024</t>
  </si>
  <si>
    <t>5/15/2017, 9/15/2017, 9/30/2018, 6/30/2019, 
12/31/2019, 12/31/2022, 5/25/2023</t>
  </si>
  <si>
    <t>Yes; COVID-19, lingering impacts of the US commerce investigation</t>
  </si>
  <si>
    <t>Yes; delays in securing a utility PPA and IX agreement</t>
  </si>
  <si>
    <t>8/17/2023 - Cert Extension Request</t>
  </si>
  <si>
    <t>Q1045</t>
  </si>
  <si>
    <t>PP-2020-71</t>
  </si>
  <si>
    <t>Pilot Rock Solar 2</t>
  </si>
  <si>
    <t>10/21/2021, 3/15/2023</t>
  </si>
  <si>
    <t>12/31/2022, 5/25/2023</t>
  </si>
  <si>
    <t>Yes; delays in securing a utility PPA and interconnection agreement</t>
  </si>
  <si>
    <t>OCS036</t>
  </si>
  <si>
    <t>PP-2020-84</t>
  </si>
  <si>
    <t>Pine Grove Solar</t>
  </si>
  <si>
    <t>6/29/2022, 12/29/2022, 8/25/2023</t>
  </si>
  <si>
    <t>8/5/2022, 11/14/2022, 8/21/2023, 2/16/2024</t>
  </si>
  <si>
    <t>Yes; delayed utility timeline</t>
  </si>
  <si>
    <t>7/6/2024 - Operation Extension</t>
  </si>
  <si>
    <t>Operation Extension, Revised COD</t>
  </si>
  <si>
    <t>SPQ0058</t>
  </si>
  <si>
    <t>PGE-2020-40</t>
  </si>
  <si>
    <t>Red Prairie Solar</t>
  </si>
  <si>
    <t>11/16/2019, 2/26/2021</t>
  </si>
  <si>
    <t>OCS061</t>
  </si>
  <si>
    <t>PP-2020-89</t>
  </si>
  <si>
    <t>Reservoir Solar LLC</t>
  </si>
  <si>
    <t>3/3/2023, 4/19/2024</t>
  </si>
  <si>
    <t>Yes; construction contractor to be identified</t>
  </si>
  <si>
    <t>SPQ0125</t>
  </si>
  <si>
    <t>PGE-2020-1</t>
  </si>
  <si>
    <t>River Valley</t>
  </si>
  <si>
    <t>SPQ0261</t>
  </si>
  <si>
    <t>PGE-2023-161</t>
  </si>
  <si>
    <t>Rodeo Solar</t>
  </si>
  <si>
    <t>9/21/2023- Pre-certification</t>
  </si>
  <si>
    <t>OCS034</t>
  </si>
  <si>
    <t>PP-2020-86</t>
  </si>
  <si>
    <t>Round Lake Solar</t>
  </si>
  <si>
    <t>12/30/2021, 6/15/2022, 8/15/2022, 8/11/2023, 3/29/2024</t>
  </si>
  <si>
    <t xml:space="preserve">Yes; COVID-19, US Dept of Commerce investigation; </t>
  </si>
  <si>
    <t>SPQ0071</t>
  </si>
  <si>
    <t>PGE-2020-38</t>
  </si>
  <si>
    <t>Sandy River Solar</t>
  </si>
  <si>
    <t>12/20/2021, 6/12/2022, 12/12/2022</t>
  </si>
  <si>
    <t>3/2/2020, 12/1/2020</t>
  </si>
  <si>
    <t>SPQ0181</t>
  </si>
  <si>
    <t>PGE-2020-45</t>
  </si>
  <si>
    <t>Sesqui-C Solar LLC</t>
  </si>
  <si>
    <t>3/12/2021, 5/21/2021</t>
  </si>
  <si>
    <t>Yes; COVID-19, US Dept of Commerce investigation; participant enrollment</t>
  </si>
  <si>
    <t xml:space="preserve">CSQ0001 </t>
  </si>
  <si>
    <t>PGE-2020-10</t>
  </si>
  <si>
    <t>Sheridan Solar</t>
  </si>
  <si>
    <t>Pacific Northwest Solar LLC</t>
  </si>
  <si>
    <t xml:space="preserve">Certified and Operational </t>
  </si>
  <si>
    <t>SPQ0067</t>
  </si>
  <si>
    <t>PGE-2020-22</t>
  </si>
  <si>
    <t>Skyward Solar</t>
  </si>
  <si>
    <t>Nautilus Solar</t>
  </si>
  <si>
    <t>Standard Solar</t>
  </si>
  <si>
    <t>9/1/2021, 7/1/2022, 1/1/2023</t>
  </si>
  <si>
    <t>1/8/2020, 11/22/2022</t>
  </si>
  <si>
    <t>CSQ0010</t>
  </si>
  <si>
    <t>PGE-2022-148</t>
  </si>
  <si>
    <t>Solar Harvest</t>
  </si>
  <si>
    <t>5/17/2024 - Certification</t>
  </si>
  <si>
    <t>OCS047</t>
  </si>
  <si>
    <t>PP-2021-93</t>
  </si>
  <si>
    <t>Sunset Ridge Solar</t>
  </si>
  <si>
    <t>10/22/2022, 4/20/2023, 6/20/2023, 10/20/2023, 12/14/2023</t>
  </si>
  <si>
    <t>12/15/2022, 9/22/2023</t>
  </si>
  <si>
    <t>Yes; awaiting PPA; fiber optic material not ordered; IX design incomplete; incomplete IX work; finalizing inspections</t>
  </si>
  <si>
    <t>OCS024</t>
  </si>
  <si>
    <t>PP-2020-81</t>
  </si>
  <si>
    <t>Tutuilla Solar</t>
  </si>
  <si>
    <t>5/17/2022, 5/17/2023, 11/17/2024</t>
  </si>
  <si>
    <t>12/30/2022, 5/25/2023</t>
  </si>
  <si>
    <t>Yes; land lease delays</t>
  </si>
  <si>
    <t>6/23/2022- Cert Extension Request</t>
  </si>
  <si>
    <t>IP-2020-72</t>
  </si>
  <si>
    <t>Verde Light Community Solar</t>
  </si>
  <si>
    <t>Fleet Development</t>
  </si>
  <si>
    <t>6/16/2023, 3/16/2024</t>
  </si>
  <si>
    <t>Yes; Dept of Commerce investigation, awaiting grant funding; completing enrollment</t>
  </si>
  <si>
    <t>SPQ0240</t>
  </si>
  <si>
    <t>PGE-2020-77</t>
  </si>
  <si>
    <t>Wallace Solar LLC</t>
  </si>
  <si>
    <t>Yes; supply chain delays; permitting delays</t>
  </si>
  <si>
    <t>6/9/2023 - Cert Extension Request</t>
  </si>
  <si>
    <t>OCS005</t>
  </si>
  <si>
    <t>PP-2020-35</t>
  </si>
  <si>
    <t>Wallowa County Community Solar</t>
  </si>
  <si>
    <t>6/4/2021</t>
  </si>
  <si>
    <t>SPQ0179</t>
  </si>
  <si>
    <t>PGE-2020-18</t>
  </si>
  <si>
    <t>Waterford Solar</t>
  </si>
  <si>
    <t>7/17/2020, 5/31/2022</t>
  </si>
  <si>
    <t>8/26/2023- Cert Extension Request</t>
  </si>
  <si>
    <t>OCS020</t>
  </si>
  <si>
    <t>PP-2021-92</t>
  </si>
  <si>
    <t>Whisky Creek Solar</t>
  </si>
  <si>
    <t>10/20/2022, 6/12/2022, 12/12/2022</t>
  </si>
  <si>
    <t>SPQ0166</t>
  </si>
  <si>
    <t>PGE-2020-48</t>
  </si>
  <si>
    <t>Williams Acres</t>
  </si>
  <si>
    <t>7/6/2020, 8/13/2020</t>
  </si>
  <si>
    <t>OCS019</t>
  </si>
  <si>
    <t>PP-2020-85</t>
  </si>
  <si>
    <t>Wocus Marsh Solar</t>
  </si>
  <si>
    <t>10/20/2022, 4/20/2023</t>
  </si>
  <si>
    <t>11/5/2021</t>
  </si>
  <si>
    <t>Yes; US commerce investigation</t>
  </si>
  <si>
    <t>OCS074</t>
  </si>
  <si>
    <t>PP-2021-126</t>
  </si>
  <si>
    <t>Wood River Solar</t>
  </si>
  <si>
    <t xml:space="preserve">6/28/2023, 12/31/2023, 8/5/2024 </t>
  </si>
  <si>
    <t>Yes; equipment procurement, contractor schedule constraints</t>
  </si>
  <si>
    <t>SPQ0163</t>
  </si>
  <si>
    <t>PGE-2020-55</t>
  </si>
  <si>
    <t>Zena Solar LLC</t>
  </si>
  <si>
    <t>UGEI</t>
  </si>
  <si>
    <t>2/21/2024 - Cert Extension Request</t>
  </si>
  <si>
    <t>Interconnection Queue Number</t>
  </si>
  <si>
    <t>Project ID</t>
  </si>
  <si>
    <t>Original owner entity</t>
  </si>
  <si>
    <t>Current owner entity</t>
  </si>
  <si>
    <t>Pre-certification Date</t>
  </si>
  <si>
    <t>Date Certified</t>
  </si>
  <si>
    <t>Months to Certification</t>
  </si>
  <si>
    <t>Prior CODs</t>
  </si>
  <si>
    <t>Current Commercial Operation Date</t>
  </si>
  <si>
    <t>Months to Current Commercial Operation Date</t>
  </si>
  <si>
    <t>History of PM transfers?</t>
  </si>
  <si>
    <t>History of Project Development Delays?</t>
  </si>
  <si>
    <t>History of IX Delays?</t>
  </si>
  <si>
    <t>Review notes</t>
  </si>
  <si>
    <t>12/12/21; 6/12/22</t>
  </si>
  <si>
    <t>12/12/2021;6/12/2022; 12/12/2022</t>
  </si>
  <si>
    <t>12/12/2021; 12/12/2022</t>
  </si>
  <si>
    <t>PGE QF - 00266</t>
  </si>
  <si>
    <t>10/21/2021; 4/21/2022</t>
  </si>
  <si>
    <t>12/18/2021;6/12/2022; 12/18/2022</t>
  </si>
  <si>
    <t>12/20/2021; 6/12/2022;12/12/2022</t>
  </si>
  <si>
    <t>12/12/2021;6/12/2022;12/12/2022</t>
  </si>
  <si>
    <t>9/1/2021;7/1/2022; 1/1/2023</t>
  </si>
  <si>
    <t>10/20/2022;6/12/2022;12/12/2022</t>
  </si>
  <si>
    <t>10/20/2022;4/20/2023</t>
  </si>
  <si>
    <t xml:space="preserve">          History of OPUC Decisions on CSP Project Recommendations</t>
  </si>
  <si>
    <t>Highlighted cells indicate update since previous report</t>
  </si>
  <si>
    <t>Utility Service Area</t>
  </si>
  <si>
    <t xml:space="preserve">CSP Project ID </t>
  </si>
  <si>
    <t>CSP Project Name</t>
  </si>
  <si>
    <t xml:space="preserve">Project Manager </t>
  </si>
  <si>
    <t xml:space="preserve">Reccommendation Type </t>
  </si>
  <si>
    <t>Effective Date</t>
  </si>
  <si>
    <t>Link to PA Recommendation or Commission Decision in Docket No. UM 1930</t>
  </si>
  <si>
    <t>Blackwell Creek PM LLC</t>
  </si>
  <si>
    <t>Certification Recommentation</t>
  </si>
  <si>
    <t>https://apps.puc.state.or.us/orders/2024ords/24-226.pdf</t>
  </si>
  <si>
    <t>Wood River PM, LLC</t>
  </si>
  <si>
    <t>Pine Grove PM LLC</t>
  </si>
  <si>
    <t>Operational Date Extension</t>
  </si>
  <si>
    <t>https://edocs.puc.state.or.us/efdocs/HAH/um1930hah329555024.pdf</t>
  </si>
  <si>
    <t>Round Lake PM LLC</t>
  </si>
  <si>
    <t>Auburn Solar LLC</t>
  </si>
  <si>
    <t>Certification Recommendation</t>
  </si>
  <si>
    <t>https://edocs.puc.state.or.us/efdocs/HAU/um1930hau329489024.pdf</t>
  </si>
  <si>
    <t>Green Solar LLC</t>
  </si>
  <si>
    <t>Sheridan Solar LLC</t>
  </si>
  <si>
    <t>Antelope Creek PM LLC</t>
  </si>
  <si>
    <t>https://edocs.puc.state.or.us/efdocs/HAU/um1930hau329110055.pdf</t>
  </si>
  <si>
    <t>Fleet Development LLC</t>
  </si>
  <si>
    <t xml:space="preserve">Pre-certification Recommendation </t>
  </si>
  <si>
    <t>https://edocs.puc.state.or.us/efdocs/HAH/um1930hah328638113.pdf</t>
  </si>
  <si>
    <t xml:space="preserve">PGE </t>
  </si>
  <si>
    <t>Certification Extension</t>
  </si>
  <si>
    <t>https://edocs.puc.state.or.us/efdocs/HAH/um1930hah328505024.pdf</t>
  </si>
  <si>
    <t>https://edocs.puc.state.or.us/efdocs/HAH/um1930hah328354033.pdf</t>
  </si>
  <si>
    <t>https://apps.puc.state.or.us/orders/2024ords/24-143.pdf</t>
  </si>
  <si>
    <t>PP</t>
  </si>
  <si>
    <t>https://edocs.puc.state.or.us/efdocs/HAH/um1930hah327471032.pdf</t>
  </si>
  <si>
    <t>Buckaroo Solar 2 LLC</t>
  </si>
  <si>
    <t xml:space="preserve">Bonneville Environmental Foundation </t>
  </si>
  <si>
    <t>https://edocs.puc.state.or.us/efdocs/HAH/um1930hah326884032.pdf</t>
  </si>
  <si>
    <t>Orchard Knob PM LLC</t>
  </si>
  <si>
    <t>https://edocs.puc.state.or.us/efdocs/HAH/um1930hah326908023.pdf</t>
  </si>
  <si>
    <t>7 Mile PM LLC</t>
  </si>
  <si>
    <t>https://edocs.puc.state.or.us/efdocs/HAH/um1930hah326626023.pdf</t>
  </si>
  <si>
    <t>Sunset Ridge Project Manager, LLC</t>
  </si>
  <si>
    <t>Zena Solar, LLC</t>
  </si>
  <si>
    <t>PM Transfer</t>
  </si>
  <si>
    <t>https://edocs.puc.state.or.us/efdocs/HAH/um1930hah326608023.pdf</t>
  </si>
  <si>
    <t>Perrydale Solar LLC</t>
  </si>
  <si>
    <t>https://edocs.puc.state.or.us/efdocs/HAH/um1930hah325686023.pdf</t>
  </si>
  <si>
    <t>Linkville PM LLC</t>
  </si>
  <si>
    <t>https://edocs.puc.state.or.us/efdocs/HAU/um1930hau325671054.pdf</t>
  </si>
  <si>
    <t xml:space="preserve">CCE 9 LLC </t>
  </si>
  <si>
    <t>https://edocs.puc.state.or.us/efdocs/HAH/um1930hah325483023.pdf</t>
  </si>
  <si>
    <t>https://edocs.puc.state.or.us/efdocs/HAH/um1930hah16445.pdf</t>
  </si>
  <si>
    <t xml:space="preserve">Orchard Knob PM LLC </t>
  </si>
  <si>
    <t>https://edocs.puc.state.or.us/efdocs/HAH/um1930hah15210.pdf</t>
  </si>
  <si>
    <t>Chapman Creek PM LLC</t>
  </si>
  <si>
    <t>Kelly Creek Project Manager LLC</t>
  </si>
  <si>
    <t>Mompano Solar Project Manager LLC</t>
  </si>
  <si>
    <t>Sunset Ridge Project Manager LLC</t>
  </si>
  <si>
    <t xml:space="preserve">Zena Solar LLC </t>
  </si>
  <si>
    <t xml:space="preserve">Conifer Community Energy 6 LLC </t>
  </si>
  <si>
    <t>https://apps.puc.state.or.us/orders/2023ords/23-375.pdf</t>
  </si>
  <si>
    <t xml:space="preserve">Conifer Community Energy LLC </t>
  </si>
  <si>
    <t>https://edocs.puc.state.or.us/efdocs/HAH/um1930hah15137.pdf</t>
  </si>
  <si>
    <t>Sulus Solar</t>
  </si>
  <si>
    <t xml:space="preserve">PM Transfer </t>
  </si>
  <si>
    <t>https://edocs.puc.state.or.us/efdocs/HAH/um1930hah122749.pdf</t>
  </si>
  <si>
    <t>OCS040</t>
  </si>
  <si>
    <t xml:space="preserve">Sulus Solar </t>
  </si>
  <si>
    <t>https://edocs.puc.state.or.us/efdocs/HAH/um1930hah94953.pdf</t>
  </si>
  <si>
    <t>Conifer Community Energy 8 LLC</t>
  </si>
  <si>
    <t>https://edocs.puc.state.or.us/efdocs/HAH/um1930hah164944.pdf</t>
  </si>
  <si>
    <t>Solar Town LLC</t>
  </si>
  <si>
    <t>https://edocs.puc.state.or.us/efdocs/HAH/um1930hah145613.pdf</t>
  </si>
  <si>
    <t>https://edocs.puc.state.or.us/efdocs/HAH/um1930hah145421.pdf</t>
  </si>
  <si>
    <t>Clayfield Solar PM, LLC</t>
  </si>
  <si>
    <t>Conifer Community Energy 2 LLC</t>
  </si>
  <si>
    <t>https://edocs.puc.state.or.us/efdocs/HAH/um1930hah145236.pdf</t>
  </si>
  <si>
    <t>Marquam Creek Project Manager LLC</t>
  </si>
  <si>
    <t xml:space="preserve">Pilot Rock Solar 1 </t>
  </si>
  <si>
    <t>Pilot Rock Solar 1 LLC</t>
  </si>
  <si>
    <t>Certification Extension w/ condition</t>
  </si>
  <si>
    <t>https://edocs.puc.state.or.us/efdocs/HAH/um1930hah133441.pdf</t>
  </si>
  <si>
    <t xml:space="preserve">Pilot Rock Solar 2 </t>
  </si>
  <si>
    <t>Pilot Rock Solar 2 LLC</t>
  </si>
  <si>
    <t>Consent to Collateral Assignment</t>
  </si>
  <si>
    <t>https://edocs.puc.state.or.us/efdocs/HAH/um1930hah133250.pdf</t>
  </si>
  <si>
    <t>https://edocs.puc.state.or.us/efdocs/HAH/um1930hah13247.pdf</t>
  </si>
  <si>
    <t>Apricus Solar</t>
  </si>
  <si>
    <t>Conifer Community Energy 7 LLC</t>
  </si>
  <si>
    <t>https://edocs.puc.state.or.us/efdocs/HAH/um1930hah155245.pdf</t>
  </si>
  <si>
    <t>https://edocs.puc.state.or.us/efdocs/HAH/um1930hah152441.pdf</t>
  </si>
  <si>
    <t>Hay Creek PM LLC</t>
  </si>
  <si>
    <t>https://edocs.puc.state.or.us/efdocs/HAH/um1930hah152727.pdf</t>
  </si>
  <si>
    <t>Whisky Creek PM LLC</t>
  </si>
  <si>
    <t>Wocus Marsh PM LLC</t>
  </si>
  <si>
    <t>Kaiser Creek Project Manager LLC</t>
  </si>
  <si>
    <t>https://edocs.puc.state.or.us/efdocs/HAH/um1930hah173011.pdf</t>
  </si>
  <si>
    <t xml:space="preserve">Sandy River Solar </t>
  </si>
  <si>
    <t>Sandy River Solar LLC</t>
  </si>
  <si>
    <t>https://edocs.puc.state.or.us/efdocs/HAH/um1930hah14537.pdf</t>
  </si>
  <si>
    <t xml:space="preserve">Marble Solar LLC </t>
  </si>
  <si>
    <t xml:space="preserve">Wallace Solar LLC </t>
  </si>
  <si>
    <t>Canyonville Solar 1 LLC</t>
  </si>
  <si>
    <t>Canyonville Solar 2 LLC</t>
  </si>
  <si>
    <t>https://edocs.puc.state.or.us/efdocs/HAC/um1930hac154159.pdf</t>
  </si>
  <si>
    <t>Cherry Creek Project Manager LLC</t>
  </si>
  <si>
    <t>https://edocs.puc.state.or.us/efdocs/HAH/um1930hah111830.pdf</t>
  </si>
  <si>
    <t>Carnes Creek Solar</t>
  </si>
  <si>
    <t xml:space="preserve">Conifer Community Energy 5 LLC </t>
  </si>
  <si>
    <t>https://edocs.puc.state.or.us/efdocs/HAH/um1930hah93220.pdf</t>
  </si>
  <si>
    <t>Conifer Community Energy 1 LLC</t>
  </si>
  <si>
    <t xml:space="preserve">FC PM LLC </t>
  </si>
  <si>
    <t>Sesqui-C Solar</t>
  </si>
  <si>
    <t>Conifer Community Energy 3 LLC</t>
  </si>
  <si>
    <t xml:space="preserve">Cherry Creek Project Manager LLC </t>
  </si>
  <si>
    <t>https://apps.puc.state.or.us/orders/2022ords/22-481.pdf</t>
  </si>
  <si>
    <t xml:space="preserve">Whisky Creek PM LLC </t>
  </si>
  <si>
    <t xml:space="preserve">Wocus Marsh PM LLC </t>
  </si>
  <si>
    <t>https://edocs.puc.state.or.us/efdocs/HAH/um1930hah152218.pdf</t>
  </si>
  <si>
    <t>https://edocs.puc.state.or.us/efdocs/HAU/um1930hau1616.pdf</t>
  </si>
  <si>
    <t xml:space="preserve">Skyward Solar LLC </t>
  </si>
  <si>
    <t>SR PM LLC</t>
  </si>
  <si>
    <t xml:space="preserve">Kaiser Creek Project Manager LLC </t>
  </si>
  <si>
    <t>https://edocs.puc.state.or.us/efdocs/HAH/um1930hah10130.pdf</t>
  </si>
  <si>
    <t>https://edocs.puc.state.or.us/efdocs/HAH/um1930hah15575.pdf</t>
  </si>
  <si>
    <t>RP PM LLC</t>
  </si>
  <si>
    <t>https://edocs.puc.state.or.us/efdocs/HAH/um1930hah16130.pdf</t>
  </si>
  <si>
    <t>https://edocs.puc.state.or.us/efdocs/HAH/um1930hah104356.pdf</t>
  </si>
  <si>
    <t>https://edocs.puc.state.or.us/efdocs/HAH/um1930hah95135.pdf</t>
  </si>
  <si>
    <t>https://edocs.puc.state.or.us/efdocs/HAH/um1930hah124853.pdf</t>
  </si>
  <si>
    <t>Wallowa Community Solar</t>
  </si>
  <si>
    <t>Waiver to WREGIS registration</t>
  </si>
  <si>
    <t>https://edocs.puc.state.or.us/efdocs/HAH/um1930hah133619.pdf</t>
  </si>
  <si>
    <t>https://edocs.puc.state.or.us/efdocs/HAH/um1930hah82552.pdf</t>
  </si>
  <si>
    <t>https://edocs.puc.state.or.us/efdocs/HAH/um1930hah82827.pdf</t>
  </si>
  <si>
    <t>https://edocs.puc.state.or.us/efdocs/HAH/um1930hah132928.pdf</t>
  </si>
  <si>
    <t>OCS037</t>
  </si>
  <si>
    <t>PP-2021-91</t>
  </si>
  <si>
    <t>Wayland Solar LLC</t>
  </si>
  <si>
    <t xml:space="preserve">Wayland Solar LLC </t>
  </si>
  <si>
    <t>https://edocs.puc.state.or.us/efdocs/HAH/um1930hah154054.pdf</t>
  </si>
  <si>
    <t>https://edocs.puc.state.or.us/efdocs/HAH/um1930hah102926.pdf</t>
  </si>
  <si>
    <t>Tutuilla Solar LLC</t>
  </si>
  <si>
    <t>https://edocs.puc.state.or.us/efdocs/HAH/um1930hah163116.pdf</t>
  </si>
  <si>
    <t>https://edocs.puc.state.or.us/efdocs/HAH/um1930hah161013.pdf</t>
  </si>
  <si>
    <t>https://edocs.puc.state.or.us/efdocs/HAH/um1930hah9711.pdf</t>
  </si>
  <si>
    <t>Conifer Community Energy 5, LLC</t>
  </si>
  <si>
    <t xml:space="preserve">Linkville PM LLC </t>
  </si>
  <si>
    <t xml:space="preserve">Round Lake PM LLC </t>
  </si>
  <si>
    <t xml:space="preserve">Sunset Ridge Project Manager LLC </t>
  </si>
  <si>
    <t>https://edocs.puc.state.or.us/efdocs/HAH/um1930hah164641.pdf</t>
  </si>
  <si>
    <t>OCS026</t>
  </si>
  <si>
    <t>PP-2020-87</t>
  </si>
  <si>
    <t>Taylor Solar</t>
  </si>
  <si>
    <t>https://edocs.puc.state.or.us/efdocs/HAH/um1930hah164915.pdf</t>
  </si>
  <si>
    <t>CSQ0001</t>
  </si>
  <si>
    <t xml:space="preserve">ROSE Community Development </t>
  </si>
  <si>
    <t>https://edocs.puc.state.or.us/efdocs/HAU/um1930hau22453.pdf</t>
  </si>
  <si>
    <t xml:space="preserve">Canyonville Solar 1 </t>
  </si>
  <si>
    <t>https://edocs.puc.state.or.us/efdocs/HAH/um1930hah94645.pdf</t>
  </si>
  <si>
    <t>https://edocs.puc.state.or.us/efdocs/HAH/um1930hah162612.pdf</t>
  </si>
  <si>
    <t xml:space="preserve">Buckaroo Solar 2 LLC </t>
  </si>
  <si>
    <t>Pre-certification Recommendation, with waiver</t>
  </si>
  <si>
    <t>https://edocs.puc.state.or.us/efdocs/HAH/um1930hah165930.pdf</t>
  </si>
  <si>
    <t>https://edocs.puc.state.or.us/efdocs/HAH/um1930hah17224.pdf</t>
  </si>
  <si>
    <t>Conifer Community Energy LLC</t>
  </si>
  <si>
    <t>Orchard Knob Solar LLC</t>
  </si>
  <si>
    <t>Conifer Community Energy 6 LLC</t>
  </si>
  <si>
    <t>https://edocs.puc.state.or.us/efdocs/HAH/um1930hah121349.pdf</t>
  </si>
  <si>
    <t>https://edocs.puc.state.or.us/efdocs/HAU/um1930hau165511.pdf</t>
  </si>
  <si>
    <t>https://apps.puc.state.or.us/orders/2021ords/21-492.pdf</t>
  </si>
  <si>
    <t>https://apps.puc.state.or.us/orders/2021ords/21-321.pdf</t>
  </si>
  <si>
    <t>https://apps.puc.state.or.us/orders/2021ords/21-307.pdf</t>
  </si>
  <si>
    <t>https://apps.puc.state.or.us/orders/2021ords/21-244.pdf</t>
  </si>
  <si>
    <t>https://apps.puc.state.or.us/orders/2021ords/21-119.pdf</t>
  </si>
  <si>
    <t xml:space="preserve">Dunn Rd. </t>
  </si>
  <si>
    <t>https://apps.puc.state.or.us/orders/2021ords/21-042.pdf</t>
  </si>
  <si>
    <t>https://apps.puc.state.or.us/orders/2021ords/21-046.pdf</t>
  </si>
  <si>
    <t>Williams Acres Solar, LLC</t>
  </si>
  <si>
    <t>https://edocs.puc.state.or.us/efdocs/HAU/um1930hau10840.pdf</t>
  </si>
  <si>
    <t>https://apps.puc.state.or.us/orders/2020ords/20-439.pdf</t>
  </si>
  <si>
    <t>https://apps.puc.state.or.us/orders/2020ords/20-414.pdf</t>
  </si>
  <si>
    <t>https://apps.puc.state.or.us/orders/2020ords/20-201.pdf</t>
  </si>
  <si>
    <t>https://apps.puc.state.or.us/orders/2020ords/20-159.pdf</t>
  </si>
  <si>
    <t>https://apps.puc.state.or.us/orders/2020ords/20-142.pdf</t>
  </si>
  <si>
    <t>https://apps.puc.state.or.us/orders/2020ords/20-137.pdf</t>
  </si>
  <si>
    <t>https://apps.puc.state.or.us/orders/2020ords/20-141.pdf</t>
  </si>
  <si>
    <t>https://apps.puc.state.or.us/orders/2020ords/20-078.pdf</t>
  </si>
  <si>
    <t>Questions</t>
  </si>
  <si>
    <t>Do PMs have to file for an extension of their operation date?</t>
  </si>
  <si>
    <t>What is the status of Round lake and Pine Grove?</t>
  </si>
  <si>
    <t>Can projects fully construct projects before any IX work is completed? Some projects will cite utility delays but have not yet constructed their project (Zena, for example).</t>
  </si>
  <si>
    <t>Caveats</t>
  </si>
  <si>
    <t>We only just started really investigating interconnection delays in 2024</t>
  </si>
  <si>
    <t>Observations</t>
  </si>
  <si>
    <t>Nearly every project has a change of ownership during the pre-certification phase</t>
  </si>
  <si>
    <t>Projects have executed construction contracts, building permits in hand, major equipment ordered, interconnection deposits made, 90% subscribed, and may be delayed by many months. Example; Round Lake and Pine Grove was ready to go in September of 2022 and still hasn't been able to come online.</t>
  </si>
  <si>
    <t>Potential questions to ask at time of cert extensions/ progress reports</t>
  </si>
  <si>
    <t>Has project construction been completed?</t>
  </si>
  <si>
    <t>If not, what is outstanding?</t>
  </si>
  <si>
    <t>Has enrollment been completed?</t>
  </si>
  <si>
    <t>What is the current enrollment mix?</t>
  </si>
  <si>
    <t>Has IX construction been completed?</t>
  </si>
  <si>
    <t>Other opportunities for improvement</t>
  </si>
  <si>
    <t>I've noticed that projects will cite utility delays in their cert extension requests, even when there are other certification requirements that they have yet to meet - like construction, permitting, enrollment. I'd like to provide guidance to project managers that they should be providing an update on all certification requirements that they are still working on meeting when they request pre-cert.</t>
  </si>
  <si>
    <t>When PM requests an extension, they should provide a status update on all relevant certification requirements</t>
  </si>
  <si>
    <t>Today's Date</t>
  </si>
  <si>
    <t>IX Queue Number</t>
  </si>
  <si>
    <t xml:space="preserve">Project ID </t>
  </si>
  <si>
    <t>Pre-Cert Date</t>
  </si>
  <si>
    <t>Current Certification Date</t>
  </si>
  <si>
    <t xml:space="preserve">Filing Type Type </t>
  </si>
  <si>
    <t>Reason for Filing</t>
  </si>
  <si>
    <t xml:space="preserve">Effective Date </t>
  </si>
  <si>
    <t>Link to Docket</t>
  </si>
  <si>
    <t>Previous Waivers, Date, Reason</t>
  </si>
  <si>
    <t>6 month update</t>
  </si>
  <si>
    <t>12 month update</t>
  </si>
  <si>
    <t>history of PM transfers</t>
  </si>
  <si>
    <t>history of previous extension requests</t>
  </si>
  <si>
    <t>history of waiver requests</t>
  </si>
  <si>
    <t>has the project file for pre-certification or certification in the previous month</t>
  </si>
  <si>
    <t>docket link</t>
  </si>
  <si>
    <t>history of interconnection delays</t>
  </si>
  <si>
    <t>Utility interconnection delays including replacement of
a capacitor bank needed, fiber optic design to be completed and fiber optic material to be ordered</t>
  </si>
  <si>
    <r>
      <rPr>
        <b/>
        <sz val="10"/>
        <color rgb="FF000000"/>
        <rFont val="Calibri"/>
        <family val="2"/>
        <scheme val="minor"/>
      </rPr>
      <t xml:space="preserve">Extension 1: </t>
    </r>
    <r>
      <rPr>
        <sz val="10"/>
        <color rgb="FF000000"/>
        <rFont val="Calibri"/>
        <family val="2"/>
        <scheme val="minor"/>
      </rPr>
      <t xml:space="preserve"> 6/8/2022, supply chain delays related to US commerce investigation
</t>
    </r>
    <r>
      <rPr>
        <b/>
        <sz val="10"/>
        <color rgb="FF000000"/>
        <rFont val="Calibri"/>
        <family val="2"/>
        <scheme val="minor"/>
      </rPr>
      <t>Extension 2:</t>
    </r>
    <r>
      <rPr>
        <sz val="10"/>
        <color rgb="FF000000"/>
        <rFont val="Calibri"/>
        <family val="2"/>
        <scheme val="minor"/>
      </rPr>
      <t xml:space="preserve"> 5/24/2023, interconnection delays- waiting for PPA
</t>
    </r>
    <r>
      <rPr>
        <b/>
        <sz val="10"/>
        <color rgb="FF000000"/>
        <rFont val="Calibri"/>
        <family val="2"/>
        <scheme val="minor"/>
      </rPr>
      <t xml:space="preserve">Extension 3: </t>
    </r>
    <r>
      <rPr>
        <sz val="10"/>
        <color rgb="FF000000"/>
        <rFont val="Calibri"/>
        <family val="2"/>
        <scheme val="minor"/>
      </rPr>
      <t>11/13/2023, utility interconnection delay (unspecified)</t>
    </r>
  </si>
  <si>
    <t>Utility interconnection delays related to fiber optic material that must be ordered and delivered and interconnection designs that are yet to be completed</t>
  </si>
  <si>
    <t>N/A</t>
  </si>
  <si>
    <t>SPQ0182</t>
  </si>
  <si>
    <t>PGE-2020-16</t>
  </si>
  <si>
    <t>Manchester Solar LLC</t>
  </si>
  <si>
    <t>Financing has not been secured</t>
  </si>
  <si>
    <t>https://edocs.puc.state.or.us/efdocs/HAH/um1930hah326851023.pdf</t>
  </si>
  <si>
    <t>Certified Projects</t>
  </si>
  <si>
    <t>Pre Certified Projects</t>
  </si>
  <si>
    <t>Carve-out?</t>
  </si>
  <si>
    <t># of certified projects</t>
  </si>
  <si>
    <t>Average time (months) between pre-cert and cert date for certified projects</t>
  </si>
  <si>
    <t>Min time (months) between pre-cert and cert date for certified projects</t>
  </si>
  <si>
    <t>Max time between (months) pre-cert and cert date for certified projects</t>
  </si>
  <si>
    <t># of projects with time to cert between 18 and 24 months</t>
  </si>
  <si>
    <t># of projects with time to cert between 24 and 36 months</t>
  </si>
  <si>
    <t># of projects with time to cert &gt;36 months</t>
  </si>
  <si>
    <t># of pre-certified projects</t>
  </si>
  <si>
    <t>Average time (months) between pre-cert and expected cert date for pre-certified projects</t>
  </si>
  <si>
    <t>Min time (months)  between pre-cert and expected cert date for pre-certified projects</t>
  </si>
  <si>
    <t>Max time (months)  between pre-cert and expected cert date for pre-certified projects</t>
  </si>
  <si>
    <t># of projects that have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</si>
</sst>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3">
    <font>
      <sz val="11"/>
      <color theme="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sz val="10"/>
      <color rgb="FF000000"/>
      <name val="Calibri"/>
      <family val="2"/>
      <scheme val="minor"/>
    </font>
    <font>
      <b/>
      <sz val="10"/>
      <color rgb="FF000000"/>
      <name val="Calibri"/>
      <family val="2"/>
      <scheme val="minor"/>
    </font>
    <font>
      <sz val="11"/>
      <color rgb="FF000000"/>
      <name val="Calibri"/>
      <family val="2"/>
    </font>
    <font>
      <sz val="11"/>
      <color theme="0"/>
      <name val="Calibri"/>
      <family val="2"/>
      <scheme val="minor"/>
    </font>
    <font>
      <b/>
      <sz val="14"/>
      <color theme="0"/>
      <name val="Calibri"/>
      <family val="2"/>
      <scheme val="minor"/>
    </font>
    <font>
      <b/>
      <sz val="10"/>
      <color rgb="FF000000"/>
      <name val="Calibri"/>
      <family val="2"/>
    </font>
    <font>
      <sz val="10"/>
      <color rgb="FF000000"/>
      <name val="Calibri"/>
      <family val="2"/>
    </font>
    <font>
      <b/>
      <sz val="11"/>
      <color theme="0"/>
      <name val="Calibri"/>
      <family val="2"/>
      <scheme val="minor"/>
    </font>
    <font>
      <b/>
      <sz val="16"/>
      <color theme="1"/>
      <name val="Calibri"/>
      <family val="2"/>
      <scheme val="minor"/>
    </font>
    <font>
      <b/>
      <sz val="18"/>
      <color theme="1"/>
      <name val="Calibri"/>
      <family val="2"/>
      <scheme val="minor"/>
    </font>
    <font>
      <b/>
      <sz val="18"/>
      <color rgb="FF484A4F"/>
      <name val="Calibri"/>
      <family val="2"/>
      <scheme val="minor"/>
    </font>
    <font>
      <b/>
      <sz val="14"/>
      <color rgb="FF484A4F"/>
      <name val="Georgia"/>
      <family val="1"/>
    </font>
    <font>
      <b/>
      <sz val="18"/>
      <color rgb="FF484A4F"/>
      <name val="Georgia"/>
      <family val="1"/>
    </font>
    <font>
      <b/>
      <sz val="12"/>
      <color rgb="FF484A4F"/>
      <name val="Georgia"/>
      <family val="1"/>
    </font>
    <font>
      <b/>
      <sz val="11"/>
      <color rgb="FF484A4F"/>
      <name val="Franklin Gothic"/>
    </font>
    <font>
      <b/>
      <sz val="10"/>
      <color rgb="FF484A4F"/>
      <name val="Franklin Gothic"/>
    </font>
    <font>
      <sz val="11"/>
      <color rgb="FF484A4F"/>
      <name val="Franklin Gothic Book"/>
      <family val="2"/>
    </font>
    <font>
      <b/>
      <sz val="12"/>
      <color theme="0"/>
      <name val="Franklin Gothic"/>
    </font>
    <font>
      <sz val="11"/>
      <color rgb="FF484A4F"/>
      <name val="Franklin Gothic"/>
    </font>
    <font>
      <u/>
      <sz val="11"/>
      <color rgb="FF2FA7CC"/>
      <name val="Franklin Gothic"/>
    </font>
    <font>
      <sz val="11"/>
      <color rgb="FFFF0000"/>
      <name val="Calibri"/>
      <family val="2"/>
      <scheme val="minor"/>
    </font>
    <font>
      <sz val="11"/>
      <color theme="1"/>
      <name val="Calibri"/>
      <family val="2"/>
      <scheme val="minor"/>
    </font>
    <font>
      <sz val="8"/>
      <name val="Calibri"/>
      <family val="2"/>
      <scheme val="minor"/>
    </font>
    <font>
      <sz val="11"/>
      <name val="Franklin Gothic"/>
    </font>
    <font>
      <sz val="11"/>
      <color theme="1"/>
      <name val="Franklin Gothic"/>
    </font>
    <font>
      <b/>
      <sz val="18"/>
      <color theme="1"/>
      <name val="Georgia"/>
      <family val="1"/>
    </font>
    <font>
      <sz val="11"/>
      <color rgb="FF484A4F"/>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8D52"/>
        <bgColor indexed="64"/>
      </patternFill>
    </fill>
    <fill>
      <patternFill patternType="solid">
        <fgColor rgb="FFFFFF00"/>
        <bgColor indexed="64"/>
      </patternFill>
    </fill>
    <fill>
      <patternFill patternType="solid">
        <fgColor rgb="FFE2EFDA"/>
        <bgColor rgb="FF000000"/>
      </patternFill>
    </fill>
  </fills>
  <borders count="4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theme="9"/>
      </right>
      <top/>
      <bottom/>
      <diagonal/>
    </border>
    <border>
      <left/>
      <right style="thin">
        <color rgb="FF008D52"/>
      </right>
      <top/>
      <bottom/>
      <diagonal/>
    </border>
    <border>
      <left/>
      <right style="thin">
        <color theme="9"/>
      </right>
      <top/>
      <bottom style="thin">
        <color theme="9"/>
      </bottom>
      <diagonal/>
    </border>
    <border>
      <left style="thin">
        <color rgb="FF008D52"/>
      </left>
      <right style="thin">
        <color theme="9"/>
      </right>
      <top style="thin">
        <color rgb="FF000000"/>
      </top>
      <bottom style="thin">
        <color rgb="FF008D52"/>
      </bottom>
      <diagonal/>
    </border>
    <border>
      <left style="thin">
        <color rgb="FF008D52"/>
      </left>
      <right style="thin">
        <color theme="9"/>
      </right>
      <top style="thin">
        <color rgb="FF008D52"/>
      </top>
      <bottom style="thin">
        <color rgb="FF008D52"/>
      </bottom>
      <diagonal/>
    </border>
    <border>
      <left style="thin">
        <color theme="9"/>
      </left>
      <right style="thin">
        <color theme="9"/>
      </right>
      <top style="thin">
        <color rgb="FF008D52"/>
      </top>
      <bottom style="thin">
        <color rgb="FF008D52"/>
      </bottom>
      <diagonal/>
    </border>
    <border>
      <left style="thin">
        <color theme="9"/>
      </left>
      <right style="thin">
        <color rgb="FF008D52"/>
      </right>
      <top style="thin">
        <color rgb="FF008D52"/>
      </top>
      <bottom style="thin">
        <color rgb="FF008D52"/>
      </bottom>
      <diagonal/>
    </border>
    <border>
      <left style="thin">
        <color theme="9"/>
      </left>
      <right style="thin">
        <color rgb="FF008D52"/>
      </right>
      <top/>
      <bottom style="thin">
        <color theme="9"/>
      </bottom>
      <diagonal/>
    </border>
    <border>
      <left style="thin">
        <color rgb="FF000000"/>
      </left>
      <right style="thin">
        <color rgb="FF000000"/>
      </right>
      <top style="thin">
        <color rgb="FF000000"/>
      </top>
      <bottom/>
      <diagonal/>
    </border>
    <border>
      <left style="thin">
        <color rgb="FF008D52"/>
      </left>
      <right style="thin">
        <color theme="9"/>
      </right>
      <top style="thin">
        <color rgb="FF008D52"/>
      </top>
      <bottom/>
      <diagonal/>
    </border>
    <border>
      <left style="thin">
        <color theme="9"/>
      </left>
      <right style="thin">
        <color theme="9"/>
      </right>
      <top style="thin">
        <color rgb="FF008D52"/>
      </top>
      <bottom/>
      <diagonal/>
    </border>
    <border>
      <left style="thin">
        <color theme="9"/>
      </left>
      <right style="thin">
        <color rgb="FF008D52"/>
      </right>
      <top style="thin">
        <color rgb="FF008D52"/>
      </top>
      <bottom/>
      <diagonal/>
    </border>
    <border>
      <left style="thin">
        <color rgb="FF008D52"/>
      </left>
      <right style="thin">
        <color theme="9"/>
      </right>
      <top/>
      <bottom style="thin">
        <color rgb="FF008D52"/>
      </bottom>
      <diagonal/>
    </border>
    <border>
      <left style="thin">
        <color theme="9"/>
      </left>
      <right style="thin">
        <color theme="9"/>
      </right>
      <top/>
      <bottom style="thin">
        <color rgb="FF008D52"/>
      </bottom>
      <diagonal/>
    </border>
    <border>
      <left style="thin">
        <color theme="9"/>
      </left>
      <right style="thin">
        <color rgb="FF008D52"/>
      </right>
      <top/>
      <bottom style="thin">
        <color rgb="FF008D52"/>
      </bottom>
      <diagonal/>
    </border>
    <border>
      <left style="thin">
        <color rgb="FF484A4F"/>
      </left>
      <right style="thin">
        <color rgb="FF484A4F"/>
      </right>
      <top style="thin">
        <color rgb="FF484A4F"/>
      </top>
      <bottom style="thin">
        <color rgb="FF484A4F"/>
      </bottom>
      <diagonal/>
    </border>
    <border>
      <left style="thin">
        <color indexed="64"/>
      </left>
      <right style="thin">
        <color indexed="64"/>
      </right>
      <top/>
      <bottom style="thin">
        <color indexed="64"/>
      </bottom>
      <diagonal/>
    </border>
    <border>
      <left style="thin">
        <color rgb="FF484A4F"/>
      </left>
      <right style="thin">
        <color rgb="FF484A4F"/>
      </right>
      <top/>
      <bottom style="thin">
        <color rgb="FF484A4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0AD47"/>
      </left>
      <right style="thin">
        <color rgb="FF70AD47"/>
      </right>
      <top style="thin">
        <color rgb="FF008D52"/>
      </top>
      <bottom/>
      <diagonal/>
    </border>
    <border>
      <left style="thin">
        <color rgb="FF70AD47"/>
      </left>
      <right style="thin">
        <color rgb="FF70AD47"/>
      </right>
      <top style="thin">
        <color rgb="FF008D52"/>
      </top>
      <bottom style="thin">
        <color rgb="FF008D52"/>
      </bottom>
      <diagonal/>
    </border>
    <border>
      <left style="thin">
        <color rgb="FF70AD47"/>
      </left>
      <right style="thin">
        <color rgb="FF70AD47"/>
      </right>
      <top/>
      <bottom style="thin">
        <color rgb="FF008D52"/>
      </bottom>
      <diagonal/>
    </border>
    <border>
      <left/>
      <right/>
      <top style="thin">
        <color rgb="FF008D52"/>
      </top>
      <bottom/>
      <diagonal/>
    </border>
    <border>
      <left style="thin">
        <color theme="9"/>
      </left>
      <right style="thin">
        <color rgb="FF70AD47"/>
      </right>
      <top style="thin">
        <color rgb="FF008D52"/>
      </top>
      <bottom style="thin">
        <color rgb="FF008D52"/>
      </bottom>
      <diagonal/>
    </border>
    <border>
      <left style="thin">
        <color rgb="FF008D52"/>
      </left>
      <right style="thin">
        <color rgb="FF008D52"/>
      </right>
      <top style="thin">
        <color rgb="FF008D52"/>
      </top>
      <bottom style="thin">
        <color rgb="FF008D52"/>
      </bottom>
      <diagonal/>
    </border>
    <border>
      <left style="thin">
        <color theme="9"/>
      </left>
      <right/>
      <top style="thin">
        <color rgb="FF008D52"/>
      </top>
      <bottom/>
      <diagonal/>
    </border>
    <border>
      <left style="thin">
        <color rgb="FF484A4F"/>
      </left>
      <right/>
      <top/>
      <bottom style="thin">
        <color rgb="FF484A4F"/>
      </bottom>
      <diagonal/>
    </border>
    <border>
      <left style="thin">
        <color rgb="FF484A4F"/>
      </left>
      <right/>
      <top style="thin">
        <color rgb="FF484A4F"/>
      </top>
      <bottom style="thin">
        <color rgb="FF484A4F"/>
      </bottom>
      <diagonal/>
    </border>
  </borders>
  <cellStyleXfs count="3">
    <xf numFmtId="0" fontId="0" fillId="0" borderId="0"/>
    <xf numFmtId="0" fontId="1" fillId="0" borderId="0" applyNumberFormat="0" applyFill="0" applyBorder="0" applyAlignment="0" applyProtection="0"/>
    <xf numFmtId="43" fontId="27" fillId="0" borderId="0" applyFont="0" applyFill="0" applyBorder="0" applyAlignment="0" applyProtection="0"/>
  </cellStyleXfs>
  <cellXfs count="195">
    <xf numFmtId="0" fontId="0" fillId="0" borderId="0" xfId="0"/>
    <xf numFmtId="0" fontId="2" fillId="0" borderId="0" xfId="0" applyFont="1"/>
    <xf numFmtId="0" fontId="0" fillId="0" borderId="0" xfId="0" applyAlignment="1">
      <alignment wrapText="1"/>
    </xf>
    <xf numFmtId="0" fontId="0" fillId="2" borderId="0" xfId="0" applyFill="1"/>
    <xf numFmtId="0" fontId="2" fillId="4" borderId="0" xfId="0" applyFont="1" applyFill="1" applyAlignment="1">
      <alignment wrapText="1"/>
    </xf>
    <xf numFmtId="0" fontId="2" fillId="3" borderId="0" xfId="0" applyFont="1" applyFill="1" applyAlignment="1">
      <alignment horizontal="center"/>
    </xf>
    <xf numFmtId="0" fontId="0" fillId="0" borderId="1" xfId="0" applyBorder="1"/>
    <xf numFmtId="0" fontId="0" fillId="0" borderId="2" xfId="0" applyBorder="1" applyAlignment="1">
      <alignment wrapText="1"/>
    </xf>
    <xf numFmtId="0" fontId="0" fillId="0" borderId="3" xfId="0" applyBorder="1"/>
    <xf numFmtId="0" fontId="0" fillId="0" borderId="4" xfId="0" applyBorder="1"/>
    <xf numFmtId="0" fontId="0" fillId="0" borderId="4" xfId="0" applyBorder="1" applyAlignment="1">
      <alignment wrapText="1"/>
    </xf>
    <xf numFmtId="0" fontId="0" fillId="0" borderId="5" xfId="0" applyBorder="1" applyAlignment="1">
      <alignment wrapText="1"/>
    </xf>
    <xf numFmtId="0" fontId="2" fillId="0" borderId="6" xfId="0" applyFont="1" applyBorder="1"/>
    <xf numFmtId="0" fontId="2" fillId="0" borderId="7" xfId="0" applyFont="1" applyBorder="1"/>
    <xf numFmtId="0" fontId="2" fillId="3" borderId="7" xfId="0" applyFont="1" applyFill="1" applyBorder="1" applyAlignment="1">
      <alignment wrapText="1"/>
    </xf>
    <xf numFmtId="0" fontId="2" fillId="3" borderId="8" xfId="0" applyFont="1" applyFill="1" applyBorder="1" applyAlignment="1">
      <alignment wrapText="1"/>
    </xf>
    <xf numFmtId="0" fontId="3" fillId="0" borderId="0" xfId="0" applyFont="1" applyAlignment="1">
      <alignment wrapText="1"/>
    </xf>
    <xf numFmtId="0" fontId="4" fillId="0" borderId="9" xfId="0" applyFont="1" applyBorder="1" applyAlignment="1">
      <alignment wrapText="1"/>
    </xf>
    <xf numFmtId="0" fontId="3" fillId="0" borderId="9" xfId="0" applyFont="1" applyBorder="1" applyAlignment="1">
      <alignment wrapText="1"/>
    </xf>
    <xf numFmtId="0" fontId="3" fillId="0" borderId="9" xfId="0" applyFont="1" applyBorder="1"/>
    <xf numFmtId="14" fontId="3" fillId="0" borderId="9" xfId="0" applyNumberFormat="1" applyFont="1" applyBorder="1"/>
    <xf numFmtId="0" fontId="5" fillId="0" borderId="9" xfId="1" applyFont="1" applyBorder="1" applyAlignment="1">
      <alignment wrapText="1"/>
    </xf>
    <xf numFmtId="0" fontId="3" fillId="5" borderId="9" xfId="0" applyFont="1" applyFill="1" applyBorder="1" applyAlignment="1">
      <alignment wrapText="1"/>
    </xf>
    <xf numFmtId="0" fontId="3" fillId="5" borderId="9" xfId="0" applyFont="1" applyFill="1" applyBorder="1"/>
    <xf numFmtId="14" fontId="3" fillId="5" borderId="9" xfId="0" applyNumberFormat="1" applyFont="1" applyFill="1" applyBorder="1"/>
    <xf numFmtId="0" fontId="5" fillId="5" borderId="9" xfId="1" applyFont="1" applyFill="1" applyBorder="1" applyAlignment="1">
      <alignment wrapText="1"/>
    </xf>
    <xf numFmtId="14" fontId="6" fillId="5" borderId="9" xfId="0" applyNumberFormat="1" applyFont="1" applyFill="1" applyBorder="1" applyAlignment="1">
      <alignment wrapText="1"/>
    </xf>
    <xf numFmtId="14" fontId="8" fillId="0" borderId="10" xfId="0" applyNumberFormat="1" applyFont="1" applyBorder="1" applyAlignment="1">
      <alignment wrapText="1"/>
    </xf>
    <xf numFmtId="14" fontId="0" fillId="0" borderId="0" xfId="0" applyNumberFormat="1"/>
    <xf numFmtId="0" fontId="0" fillId="2" borderId="0" xfId="0" applyFill="1" applyAlignment="1">
      <alignment wrapText="1"/>
    </xf>
    <xf numFmtId="0" fontId="9" fillId="2" borderId="0" xfId="0" applyFont="1" applyFill="1"/>
    <xf numFmtId="0" fontId="3" fillId="0" borderId="0" xfId="0" applyFont="1"/>
    <xf numFmtId="0" fontId="12" fillId="0" borderId="10" xfId="0" applyFont="1" applyBorder="1" applyAlignment="1">
      <alignment wrapText="1"/>
    </xf>
    <xf numFmtId="0" fontId="12" fillId="0" borderId="10" xfId="0" applyFont="1" applyBorder="1"/>
    <xf numFmtId="14" fontId="12" fillId="0" borderId="10" xfId="0" applyNumberFormat="1" applyFont="1" applyBorder="1" applyAlignment="1">
      <alignment wrapText="1"/>
    </xf>
    <xf numFmtId="1" fontId="3" fillId="0" borderId="10" xfId="0" applyNumberFormat="1" applyFont="1" applyBorder="1"/>
    <xf numFmtId="0" fontId="3" fillId="0" borderId="10" xfId="0" applyFont="1" applyBorder="1"/>
    <xf numFmtId="0" fontId="3" fillId="0" borderId="10" xfId="0" applyFont="1" applyBorder="1" applyAlignment="1">
      <alignment wrapText="1"/>
    </xf>
    <xf numFmtId="0" fontId="0" fillId="0" borderId="0" xfId="0" applyAlignment="1">
      <alignment horizontal="right" wrapText="1"/>
    </xf>
    <xf numFmtId="14" fontId="3" fillId="0" borderId="10" xfId="0" applyNumberFormat="1" applyFont="1" applyBorder="1"/>
    <xf numFmtId="0" fontId="9" fillId="2" borderId="0" xfId="0" applyFont="1" applyFill="1" applyAlignment="1">
      <alignment wrapText="1"/>
    </xf>
    <xf numFmtId="0" fontId="13" fillId="2" borderId="0" xfId="0" applyFont="1" applyFill="1"/>
    <xf numFmtId="0" fontId="2" fillId="2" borderId="0" xfId="0" applyFont="1" applyFill="1" applyAlignment="1">
      <alignment horizontal="left"/>
    </xf>
    <xf numFmtId="0" fontId="11" fillId="4" borderId="10" xfId="0" applyFont="1" applyFill="1" applyBorder="1" applyAlignment="1">
      <alignment horizontal="left" wrapText="1"/>
    </xf>
    <xf numFmtId="0" fontId="11" fillId="4" borderId="10" xfId="0" applyFont="1" applyFill="1" applyBorder="1" applyAlignment="1">
      <alignment horizontal="left"/>
    </xf>
    <xf numFmtId="0" fontId="4" fillId="4" borderId="10" xfId="0" applyFont="1" applyFill="1" applyBorder="1" applyAlignment="1">
      <alignment horizontal="left" wrapText="1"/>
    </xf>
    <xf numFmtId="0" fontId="3" fillId="0" borderId="0" xfId="0" applyFont="1" applyAlignment="1">
      <alignment horizontal="left"/>
    </xf>
    <xf numFmtId="0" fontId="13" fillId="2" borderId="0" xfId="0" applyFont="1" applyFill="1" applyAlignment="1">
      <alignment horizontal="left" vertical="center"/>
    </xf>
    <xf numFmtId="0" fontId="2" fillId="2" borderId="0" xfId="0" applyFont="1" applyFill="1" applyAlignment="1">
      <alignment horizontal="left" vertical="center"/>
    </xf>
    <xf numFmtId="0" fontId="0" fillId="2" borderId="0" xfId="0" applyFill="1" applyAlignment="1">
      <alignment horizontal="left" vertical="top" wrapText="1"/>
    </xf>
    <xf numFmtId="0" fontId="14" fillId="2" borderId="0" xfId="0" applyFont="1" applyFill="1" applyAlignment="1">
      <alignment horizontal="left" vertical="center"/>
    </xf>
    <xf numFmtId="0" fontId="0" fillId="2" borderId="0" xfId="0" applyFill="1" applyAlignment="1">
      <alignment horizontal="right"/>
    </xf>
    <xf numFmtId="0" fontId="9" fillId="6" borderId="0" xfId="0" applyFont="1" applyFill="1"/>
    <xf numFmtId="0" fontId="10" fillId="6" borderId="0" xfId="0" applyFont="1" applyFill="1" applyAlignment="1">
      <alignment vertical="center"/>
    </xf>
    <xf numFmtId="0" fontId="13" fillId="2" borderId="12" xfId="0" applyFont="1" applyFill="1" applyBorder="1"/>
    <xf numFmtId="0" fontId="0" fillId="2" borderId="12" xfId="0" applyFill="1" applyBorder="1" applyAlignment="1">
      <alignment horizontal="left"/>
    </xf>
    <xf numFmtId="0" fontId="0" fillId="2" borderId="12" xfId="0" applyFill="1" applyBorder="1"/>
    <xf numFmtId="0" fontId="17" fillId="2" borderId="0" xfId="0" applyFont="1" applyFill="1" applyAlignment="1">
      <alignment horizontal="left" vertical="center"/>
    </xf>
    <xf numFmtId="0" fontId="19" fillId="2" borderId="0" xfId="0" applyFont="1" applyFill="1" applyAlignment="1">
      <alignment horizontal="left"/>
    </xf>
    <xf numFmtId="0" fontId="19" fillId="2" borderId="0" xfId="0" applyFont="1" applyFill="1"/>
    <xf numFmtId="0" fontId="22" fillId="2" borderId="15" xfId="0" applyFont="1" applyFill="1" applyBorder="1" applyAlignment="1">
      <alignment horizontal="center"/>
    </xf>
    <xf numFmtId="0" fontId="22" fillId="2" borderId="17" xfId="0" applyFont="1" applyFill="1" applyBorder="1" applyAlignment="1">
      <alignment horizontal="center"/>
    </xf>
    <xf numFmtId="0" fontId="22" fillId="2" borderId="20" xfId="0" applyFont="1" applyFill="1" applyBorder="1" applyAlignment="1">
      <alignment horizontal="center"/>
    </xf>
    <xf numFmtId="1" fontId="22" fillId="2" borderId="21" xfId="0" applyNumberFormat="1" applyFont="1" applyFill="1" applyBorder="1" applyAlignment="1">
      <alignment horizontal="center"/>
    </xf>
    <xf numFmtId="1" fontId="22" fillId="0" borderId="21" xfId="0" applyNumberFormat="1" applyFont="1" applyBorder="1" applyAlignment="1">
      <alignment horizontal="center" wrapText="1"/>
    </xf>
    <xf numFmtId="0" fontId="22" fillId="2" borderId="22" xfId="0" applyFont="1" applyFill="1" applyBorder="1" applyAlignment="1">
      <alignment horizontal="center"/>
    </xf>
    <xf numFmtId="1" fontId="22" fillId="2" borderId="16" xfId="0" applyNumberFormat="1" applyFont="1" applyFill="1" applyBorder="1" applyAlignment="1">
      <alignment horizontal="center"/>
    </xf>
    <xf numFmtId="1" fontId="22" fillId="0" borderId="16" xfId="0" applyNumberFormat="1" applyFont="1" applyBorder="1" applyAlignment="1">
      <alignment horizontal="center" wrapText="1"/>
    </xf>
    <xf numFmtId="0" fontId="22" fillId="4" borderId="23" xfId="0" applyFont="1" applyFill="1" applyBorder="1" applyAlignment="1">
      <alignment horizontal="center"/>
    </xf>
    <xf numFmtId="1" fontId="22" fillId="4" borderId="24" xfId="0" applyNumberFormat="1" applyFont="1" applyFill="1" applyBorder="1" applyAlignment="1">
      <alignment horizontal="center"/>
    </xf>
    <xf numFmtId="1" fontId="22" fillId="4" borderId="25" xfId="0" applyNumberFormat="1" applyFont="1" applyFill="1" applyBorder="1" applyAlignment="1">
      <alignment horizontal="center"/>
    </xf>
    <xf numFmtId="0" fontId="23" fillId="6" borderId="19"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4" fillId="0" borderId="26" xfId="0" applyFont="1" applyBorder="1"/>
    <xf numFmtId="0" fontId="0" fillId="6" borderId="10" xfId="0" applyFill="1" applyBorder="1" applyAlignment="1">
      <alignment horizontal="right"/>
    </xf>
    <xf numFmtId="0" fontId="0" fillId="6" borderId="10" xfId="0" applyFill="1" applyBorder="1"/>
    <xf numFmtId="0" fontId="15" fillId="6" borderId="10" xfId="0" applyFont="1" applyFill="1" applyBorder="1" applyAlignment="1">
      <alignment horizontal="left" vertical="center" wrapText="1"/>
    </xf>
    <xf numFmtId="0" fontId="14" fillId="6" borderId="10" xfId="0" applyFont="1" applyFill="1" applyBorder="1" applyAlignment="1">
      <alignment horizontal="center" vertical="center" wrapText="1"/>
    </xf>
    <xf numFmtId="0" fontId="14" fillId="6" borderId="10" xfId="0" applyFont="1" applyFill="1" applyBorder="1" applyAlignment="1">
      <alignment horizontal="left" vertical="center"/>
    </xf>
    <xf numFmtId="0" fontId="2" fillId="6" borderId="10" xfId="0" applyFont="1" applyFill="1" applyBorder="1" applyAlignment="1">
      <alignment horizontal="left"/>
    </xf>
    <xf numFmtId="0" fontId="9" fillId="6" borderId="10" xfId="0" applyFont="1" applyFill="1" applyBorder="1"/>
    <xf numFmtId="0" fontId="20" fillId="4" borderId="28" xfId="0" applyFont="1" applyFill="1" applyBorder="1" applyAlignment="1">
      <alignment horizontal="left" vertical="top" wrapText="1"/>
    </xf>
    <xf numFmtId="0" fontId="20" fillId="4" borderId="28" xfId="0" applyFont="1" applyFill="1" applyBorder="1" applyAlignment="1">
      <alignment vertical="top" wrapText="1"/>
    </xf>
    <xf numFmtId="0" fontId="20" fillId="4" borderId="28" xfId="0" applyFont="1" applyFill="1" applyBorder="1" applyAlignment="1">
      <alignment vertical="top"/>
    </xf>
    <xf numFmtId="0" fontId="26" fillId="2" borderId="0" xfId="0" applyFont="1" applyFill="1"/>
    <xf numFmtId="43" fontId="0" fillId="0" borderId="0" xfId="0" applyNumberFormat="1" applyAlignment="1">
      <alignment wrapText="1"/>
    </xf>
    <xf numFmtId="0" fontId="16" fillId="2" borderId="0" xfId="0" applyFont="1" applyFill="1" applyAlignment="1">
      <alignment horizontal="center" vertical="center" wrapText="1"/>
    </xf>
    <xf numFmtId="0" fontId="0" fillId="2" borderId="0" xfId="0" applyFill="1" applyProtection="1">
      <protection locked="0"/>
    </xf>
    <xf numFmtId="0" fontId="2" fillId="2" borderId="0" xfId="0" applyFont="1" applyFill="1" applyAlignment="1" applyProtection="1">
      <alignment horizontal="left"/>
      <protection locked="0"/>
    </xf>
    <xf numFmtId="0" fontId="9" fillId="2" borderId="0" xfId="0" applyFont="1" applyFill="1" applyProtection="1">
      <protection locked="0"/>
    </xf>
    <xf numFmtId="0" fontId="20" fillId="2" borderId="0" xfId="0" applyFont="1" applyFill="1" applyAlignment="1">
      <alignment horizontal="left"/>
    </xf>
    <xf numFmtId="0" fontId="17" fillId="2" borderId="0" xfId="0" applyFont="1" applyFill="1"/>
    <xf numFmtId="165" fontId="24" fillId="0" borderId="26" xfId="2" applyNumberFormat="1" applyFont="1" applyFill="1" applyBorder="1" applyAlignment="1">
      <alignment wrapText="1"/>
    </xf>
    <xf numFmtId="0" fontId="0" fillId="2" borderId="0" xfId="0" applyFill="1" applyAlignment="1">
      <alignment horizontal="left"/>
    </xf>
    <xf numFmtId="0" fontId="24" fillId="2" borderId="0" xfId="0" applyFont="1" applyFill="1" applyAlignment="1">
      <alignment horizontal="center"/>
    </xf>
    <xf numFmtId="0" fontId="22" fillId="2" borderId="14" xfId="0" applyFont="1" applyFill="1" applyBorder="1" applyAlignment="1">
      <alignment horizontal="center"/>
    </xf>
    <xf numFmtId="0" fontId="22" fillId="2" borderId="11" xfId="0" applyFont="1" applyFill="1" applyBorder="1" applyAlignment="1">
      <alignment horizontal="center"/>
    </xf>
    <xf numFmtId="0" fontId="22" fillId="4" borderId="13" xfId="0" applyFont="1" applyFill="1" applyBorder="1" applyAlignment="1">
      <alignment horizontal="center"/>
    </xf>
    <xf numFmtId="0" fontId="22" fillId="4" borderId="18" xfId="0" applyFont="1" applyFill="1" applyBorder="1" applyAlignment="1">
      <alignment horizontal="center"/>
    </xf>
    <xf numFmtId="0" fontId="2" fillId="2" borderId="0" xfId="0" applyFont="1" applyFill="1" applyAlignment="1">
      <alignment horizontal="center" wrapText="1"/>
    </xf>
    <xf numFmtId="0" fontId="22" fillId="0" borderId="32" xfId="0" applyFont="1" applyBorder="1" applyAlignment="1">
      <alignment horizontal="center" wrapText="1"/>
    </xf>
    <xf numFmtId="0" fontId="22" fillId="0" borderId="33" xfId="0" applyFont="1" applyBorder="1" applyAlignment="1">
      <alignment horizontal="center" wrapText="1"/>
    </xf>
    <xf numFmtId="0" fontId="22" fillId="8" borderId="34" xfId="0" applyFont="1" applyFill="1" applyBorder="1" applyAlignment="1">
      <alignment horizontal="center"/>
    </xf>
    <xf numFmtId="0" fontId="21" fillId="2" borderId="0" xfId="0" applyFont="1" applyFill="1" applyAlignment="1">
      <alignment horizontal="left"/>
    </xf>
    <xf numFmtId="0" fontId="25" fillId="0" borderId="26" xfId="1" applyFont="1" applyFill="1" applyBorder="1" applyAlignment="1">
      <alignment wrapText="1"/>
    </xf>
    <xf numFmtId="0" fontId="24" fillId="0" borderId="26" xfId="0" applyFont="1" applyBorder="1" applyAlignment="1">
      <alignment wrapText="1"/>
    </xf>
    <xf numFmtId="14" fontId="25" fillId="0" borderId="26" xfId="1" applyNumberFormat="1" applyFont="1" applyFill="1" applyBorder="1" applyAlignment="1">
      <alignment wrapText="1"/>
    </xf>
    <xf numFmtId="14" fontId="24" fillId="0" borderId="26" xfId="1" applyNumberFormat="1" applyFont="1" applyFill="1" applyBorder="1" applyAlignment="1">
      <alignment wrapText="1"/>
    </xf>
    <xf numFmtId="0" fontId="25" fillId="7" borderId="26" xfId="1" applyFont="1" applyFill="1" applyBorder="1" applyAlignment="1">
      <alignment wrapText="1"/>
    </xf>
    <xf numFmtId="14" fontId="24" fillId="7" borderId="26" xfId="1" applyNumberFormat="1" applyFont="1" applyFill="1" applyBorder="1" applyAlignment="1">
      <alignment wrapText="1"/>
    </xf>
    <xf numFmtId="0" fontId="0" fillId="0" borderId="0" xfId="0" applyProtection="1">
      <protection locked="0"/>
    </xf>
    <xf numFmtId="0" fontId="21" fillId="2" borderId="0" xfId="0" applyFont="1" applyFill="1" applyAlignment="1">
      <alignment vertical="top" wrapText="1"/>
    </xf>
    <xf numFmtId="0" fontId="24" fillId="0" borderId="26" xfId="1" applyNumberFormat="1" applyFont="1" applyFill="1" applyBorder="1" applyAlignment="1">
      <alignment wrapText="1"/>
    </xf>
    <xf numFmtId="0" fontId="24" fillId="7" borderId="26" xfId="1" applyNumberFormat="1" applyFont="1" applyFill="1" applyBorder="1" applyAlignment="1">
      <alignment wrapText="1"/>
    </xf>
    <xf numFmtId="0" fontId="32" fillId="0" borderId="0" xfId="0" applyFont="1" applyAlignment="1">
      <alignment wrapText="1"/>
    </xf>
    <xf numFmtId="0" fontId="32" fillId="2" borderId="0" xfId="0" applyFont="1" applyFill="1"/>
    <xf numFmtId="0" fontId="32" fillId="6" borderId="10" xfId="0" applyFont="1" applyFill="1" applyBorder="1"/>
    <xf numFmtId="0" fontId="10" fillId="2" borderId="0" xfId="0" applyFont="1" applyFill="1" applyAlignment="1">
      <alignment vertical="center"/>
    </xf>
    <xf numFmtId="0" fontId="30" fillId="7" borderId="29" xfId="0" applyFont="1" applyFill="1" applyBorder="1"/>
    <xf numFmtId="0" fontId="30" fillId="7" borderId="30" xfId="0" applyFont="1" applyFill="1" applyBorder="1"/>
    <xf numFmtId="0" fontId="30" fillId="7" borderId="31" xfId="0" applyFont="1" applyFill="1" applyBorder="1"/>
    <xf numFmtId="0" fontId="9" fillId="7" borderId="31" xfId="0" applyFont="1" applyFill="1" applyBorder="1"/>
    <xf numFmtId="0" fontId="12" fillId="0" borderId="0" xfId="0" applyFont="1" applyAlignment="1">
      <alignment wrapText="1"/>
    </xf>
    <xf numFmtId="0" fontId="24" fillId="0" borderId="26" xfId="0" applyFont="1" applyBorder="1" applyAlignment="1">
      <alignment horizontal="left" wrapText="1"/>
    </xf>
    <xf numFmtId="0" fontId="24" fillId="0" borderId="26" xfId="0" applyFont="1" applyBorder="1" applyAlignment="1">
      <alignment horizontal="right" wrapText="1"/>
    </xf>
    <xf numFmtId="14" fontId="24" fillId="0" borderId="26" xfId="0" applyNumberFormat="1" applyFont="1" applyBorder="1" applyAlignment="1">
      <alignment wrapText="1"/>
    </xf>
    <xf numFmtId="14" fontId="24" fillId="0" borderId="26" xfId="0" applyNumberFormat="1" applyFont="1" applyBorder="1" applyAlignment="1">
      <alignment horizontal="right" wrapText="1"/>
    </xf>
    <xf numFmtId="1" fontId="24" fillId="0" borderId="26" xfId="0" applyNumberFormat="1" applyFont="1" applyBorder="1" applyAlignment="1">
      <alignment horizontal="right"/>
    </xf>
    <xf numFmtId="14" fontId="24" fillId="0" borderId="26" xfId="0" applyNumberFormat="1" applyFont="1" applyBorder="1" applyAlignment="1">
      <alignment horizontal="right"/>
    </xf>
    <xf numFmtId="1" fontId="24" fillId="0" borderId="26" xfId="0" applyNumberFormat="1" applyFont="1" applyBorder="1"/>
    <xf numFmtId="164" fontId="24" fillId="0" borderId="26" xfId="0" applyNumberFormat="1" applyFont="1" applyBorder="1" applyAlignment="1">
      <alignment horizontal="left"/>
    </xf>
    <xf numFmtId="14" fontId="24" fillId="0" borderId="26" xfId="0" applyNumberFormat="1" applyFont="1" applyBorder="1" applyAlignment="1">
      <alignment horizontal="left" wrapText="1"/>
    </xf>
    <xf numFmtId="0" fontId="24" fillId="0" borderId="26" xfId="0" applyFont="1" applyBorder="1" applyAlignment="1">
      <alignment horizontal="left"/>
    </xf>
    <xf numFmtId="1" fontId="24" fillId="0" borderId="26" xfId="0" applyNumberFormat="1" applyFont="1" applyBorder="1" applyAlignment="1">
      <alignment horizontal="right" wrapText="1"/>
    </xf>
    <xf numFmtId="14" fontId="29" fillId="0" borderId="26" xfId="0" applyNumberFormat="1" applyFont="1" applyBorder="1" applyAlignment="1">
      <alignment horizontal="right" wrapText="1"/>
    </xf>
    <xf numFmtId="164" fontId="24" fillId="0" borderId="26" xfId="0" applyNumberFormat="1" applyFont="1" applyBorder="1"/>
    <xf numFmtId="0" fontId="2" fillId="6" borderId="0" xfId="0" applyFont="1" applyFill="1" applyAlignment="1" applyProtection="1">
      <alignment horizontal="left"/>
      <protection locked="0"/>
    </xf>
    <xf numFmtId="0" fontId="9" fillId="6" borderId="0" xfId="0" applyFont="1" applyFill="1" applyProtection="1">
      <protection locked="0"/>
    </xf>
    <xf numFmtId="0" fontId="24" fillId="7" borderId="26" xfId="0" applyFont="1" applyFill="1" applyBorder="1" applyAlignment="1">
      <alignment horizontal="left" wrapText="1"/>
    </xf>
    <xf numFmtId="0" fontId="24" fillId="7" borderId="26" xfId="0" applyFont="1" applyFill="1" applyBorder="1" applyAlignment="1">
      <alignment wrapText="1"/>
    </xf>
    <xf numFmtId="0" fontId="24" fillId="7" borderId="26" xfId="0" applyFont="1" applyFill="1" applyBorder="1"/>
    <xf numFmtId="0" fontId="24" fillId="7" borderId="26" xfId="0" applyFont="1" applyFill="1" applyBorder="1" applyAlignment="1">
      <alignment horizontal="right" wrapText="1"/>
    </xf>
    <xf numFmtId="165" fontId="24" fillId="7" borderId="26" xfId="2" applyNumberFormat="1" applyFont="1" applyFill="1" applyBorder="1" applyAlignment="1">
      <alignment wrapText="1"/>
    </xf>
    <xf numFmtId="14" fontId="24" fillId="7" borderId="26" xfId="0" applyNumberFormat="1" applyFont="1" applyFill="1" applyBorder="1" applyAlignment="1">
      <alignment wrapText="1"/>
    </xf>
    <xf numFmtId="14" fontId="24" fillId="7" borderId="26" xfId="0" applyNumberFormat="1" applyFont="1" applyFill="1" applyBorder="1" applyAlignment="1">
      <alignment horizontal="right" wrapText="1"/>
    </xf>
    <xf numFmtId="1" fontId="24" fillId="7" borderId="26" xfId="0" applyNumberFormat="1" applyFont="1" applyFill="1" applyBorder="1" applyAlignment="1">
      <alignment horizontal="right"/>
    </xf>
    <xf numFmtId="14" fontId="24" fillId="7" borderId="26" xfId="0" applyNumberFormat="1" applyFont="1" applyFill="1" applyBorder="1" applyAlignment="1">
      <alignment horizontal="right"/>
    </xf>
    <xf numFmtId="1" fontId="24" fillId="7" borderId="26" xfId="0" applyNumberFormat="1" applyFont="1" applyFill="1" applyBorder="1"/>
    <xf numFmtId="164" fontId="24" fillId="7" borderId="26" xfId="0" applyNumberFormat="1" applyFont="1" applyFill="1" applyBorder="1" applyAlignment="1">
      <alignment horizontal="left"/>
    </xf>
    <xf numFmtId="14" fontId="24" fillId="7" borderId="26" xfId="0" applyNumberFormat="1" applyFont="1" applyFill="1" applyBorder="1" applyAlignment="1">
      <alignment horizontal="left" wrapText="1"/>
    </xf>
    <xf numFmtId="1" fontId="24" fillId="0" borderId="26" xfId="0" applyNumberFormat="1" applyFont="1" applyBorder="1" applyAlignment="1">
      <alignment wrapText="1"/>
    </xf>
    <xf numFmtId="14" fontId="25" fillId="7" borderId="26" xfId="1" applyNumberFormat="1" applyFont="1" applyFill="1" applyBorder="1" applyAlignment="1">
      <alignment wrapText="1"/>
    </xf>
    <xf numFmtId="1" fontId="22" fillId="2" borderId="36" xfId="0" applyNumberFormat="1" applyFont="1" applyFill="1" applyBorder="1" applyAlignment="1">
      <alignment horizontal="center"/>
    </xf>
    <xf numFmtId="1" fontId="22" fillId="4" borderId="37" xfId="0" applyNumberFormat="1" applyFont="1" applyFill="1" applyBorder="1" applyAlignment="1">
      <alignment horizontal="center"/>
    </xf>
    <xf numFmtId="1" fontId="22" fillId="0" borderId="38" xfId="0" applyNumberFormat="1" applyFont="1" applyBorder="1" applyAlignment="1">
      <alignment horizontal="center" wrapText="1"/>
    </xf>
    <xf numFmtId="1" fontId="22" fillId="4" borderId="18" xfId="0" applyNumberFormat="1" applyFont="1" applyFill="1" applyBorder="1" applyAlignment="1">
      <alignment horizontal="center"/>
    </xf>
    <xf numFmtId="0" fontId="22" fillId="2" borderId="0" xfId="0" applyFont="1" applyFill="1" applyAlignment="1">
      <alignment horizontal="center"/>
    </xf>
    <xf numFmtId="1" fontId="22" fillId="2" borderId="0" xfId="0" applyNumberFormat="1" applyFont="1" applyFill="1" applyAlignment="1">
      <alignment horizontal="center"/>
    </xf>
    <xf numFmtId="0" fontId="24" fillId="2" borderId="26" xfId="0" applyFont="1" applyFill="1" applyBorder="1" applyAlignment="1">
      <alignment wrapText="1"/>
    </xf>
    <xf numFmtId="0" fontId="9" fillId="6" borderId="29" xfId="0" applyFont="1" applyFill="1" applyBorder="1"/>
    <xf numFmtId="0" fontId="20" fillId="4" borderId="39" xfId="0" applyFont="1" applyFill="1" applyBorder="1" applyAlignment="1">
      <alignment vertical="top" wrapText="1"/>
    </xf>
    <xf numFmtId="0" fontId="24" fillId="0" borderId="40" xfId="1" applyNumberFormat="1" applyFont="1" applyFill="1" applyBorder="1" applyAlignment="1">
      <alignment wrapText="1"/>
    </xf>
    <xf numFmtId="0" fontId="24" fillId="7" borderId="40" xfId="1" applyNumberFormat="1" applyFont="1" applyFill="1" applyBorder="1" applyAlignment="1">
      <alignment wrapText="1"/>
    </xf>
    <xf numFmtId="14" fontId="24" fillId="7" borderId="40" xfId="1" applyNumberFormat="1" applyFont="1" applyFill="1" applyBorder="1" applyAlignment="1">
      <alignment wrapText="1"/>
    </xf>
    <xf numFmtId="14" fontId="24" fillId="0" borderId="40" xfId="1" applyNumberFormat="1" applyFont="1" applyFill="1" applyBorder="1" applyAlignment="1">
      <alignment wrapText="1"/>
    </xf>
    <xf numFmtId="0" fontId="14" fillId="7" borderId="30" xfId="0" applyFont="1" applyFill="1" applyBorder="1" applyAlignment="1">
      <alignment horizontal="left" vertical="center"/>
    </xf>
    <xf numFmtId="0" fontId="14" fillId="7" borderId="31" xfId="0" applyFont="1" applyFill="1" applyBorder="1" applyAlignment="1">
      <alignment horizontal="left" vertical="center"/>
    </xf>
    <xf numFmtId="0" fontId="25" fillId="0" borderId="26" xfId="1" applyFont="1" applyBorder="1" applyAlignment="1">
      <alignment wrapText="1"/>
    </xf>
    <xf numFmtId="0" fontId="15" fillId="2" borderId="0" xfId="0" applyFont="1" applyFill="1" applyAlignment="1">
      <alignment vertical="center" wrapText="1"/>
    </xf>
    <xf numFmtId="0" fontId="15" fillId="2" borderId="0" xfId="0" applyFont="1" applyFill="1" applyAlignment="1">
      <alignment horizontal="center" vertical="center" wrapText="1"/>
    </xf>
    <xf numFmtId="0" fontId="0" fillId="6" borderId="0" xfId="0" applyFill="1"/>
    <xf numFmtId="0" fontId="14" fillId="6" borderId="0" xfId="0" applyFont="1" applyFill="1" applyAlignment="1">
      <alignment horizontal="center" vertical="center" wrapText="1"/>
    </xf>
    <xf numFmtId="0" fontId="15" fillId="6" borderId="0" xfId="0" applyFont="1" applyFill="1" applyAlignment="1">
      <alignment horizontal="left" vertical="center" wrapText="1"/>
    </xf>
    <xf numFmtId="0" fontId="14" fillId="6" borderId="0" xfId="0" applyFont="1" applyFill="1" applyAlignment="1">
      <alignment horizontal="left" vertical="center"/>
    </xf>
    <xf numFmtId="0" fontId="20" fillId="4" borderId="26" xfId="0" applyFont="1" applyFill="1" applyBorder="1" applyAlignment="1">
      <alignment vertical="top" wrapText="1"/>
    </xf>
    <xf numFmtId="0" fontId="24" fillId="7" borderId="26" xfId="0" applyFont="1" applyFill="1" applyBorder="1" applyAlignment="1">
      <alignment horizontal="right"/>
    </xf>
    <xf numFmtId="14" fontId="24" fillId="7" borderId="26" xfId="0" applyNumberFormat="1" applyFont="1" applyFill="1" applyBorder="1"/>
    <xf numFmtId="0" fontId="25" fillId="7" borderId="26" xfId="1" applyFont="1" applyFill="1" applyBorder="1" applyProtection="1"/>
    <xf numFmtId="0" fontId="24" fillId="0" borderId="26" xfId="0" applyFont="1" applyBorder="1" applyAlignment="1">
      <alignment horizontal="right"/>
    </xf>
    <xf numFmtId="14" fontId="24" fillId="0" borderId="26" xfId="0" applyNumberFormat="1" applyFont="1" applyBorder="1"/>
    <xf numFmtId="0" fontId="25" fillId="0" borderId="26" xfId="1" applyFont="1" applyFill="1" applyBorder="1" applyProtection="1"/>
    <xf numFmtId="0" fontId="24" fillId="0" borderId="27" xfId="0" applyFont="1" applyBorder="1" applyAlignment="1">
      <alignment horizontal="right"/>
    </xf>
    <xf numFmtId="0" fontId="24" fillId="0" borderId="27" xfId="0" applyFont="1" applyBorder="1"/>
    <xf numFmtId="14" fontId="24" fillId="0" borderId="10" xfId="0" applyNumberFormat="1" applyFont="1" applyBorder="1"/>
    <xf numFmtId="0" fontId="0" fillId="2" borderId="10" xfId="0" applyFill="1" applyBorder="1"/>
    <xf numFmtId="0" fontId="0" fillId="0" borderId="10" xfId="0" applyBorder="1"/>
    <xf numFmtId="0" fontId="18" fillId="2" borderId="0" xfId="0" applyFont="1" applyFill="1" applyAlignment="1">
      <alignment horizontal="center" vertical="center" wrapText="1"/>
    </xf>
    <xf numFmtId="0" fontId="21" fillId="2" borderId="0" xfId="0" applyFont="1" applyFill="1" applyAlignment="1">
      <alignment horizontal="left" wrapText="1"/>
    </xf>
    <xf numFmtId="0" fontId="21" fillId="2" borderId="35" xfId="0" applyFont="1" applyFill="1" applyBorder="1" applyAlignment="1">
      <alignment horizontal="left" vertical="top" wrapText="1"/>
    </xf>
    <xf numFmtId="0" fontId="31" fillId="2" borderId="0" xfId="0" applyFont="1" applyFill="1" applyAlignment="1">
      <alignment horizontal="center" vertical="center" wrapText="1"/>
    </xf>
    <xf numFmtId="0" fontId="30" fillId="7" borderId="29" xfId="0" applyFont="1" applyFill="1" applyBorder="1" applyAlignment="1">
      <alignment horizontal="center"/>
    </xf>
    <xf numFmtId="0" fontId="30" fillId="7" borderId="30" xfId="0" applyFont="1" applyFill="1" applyBorder="1" applyAlignment="1">
      <alignment horizontal="center"/>
    </xf>
    <xf numFmtId="0" fontId="30" fillId="7" borderId="31" xfId="0" applyFont="1" applyFill="1" applyBorder="1" applyAlignment="1">
      <alignment horizontal="center"/>
    </xf>
    <xf numFmtId="0" fontId="2" fillId="3" borderId="0" xfId="0" applyFont="1" applyFill="1" applyAlignment="1">
      <alignment horizontal="center"/>
    </xf>
    <xf numFmtId="0" fontId="2" fillId="4" borderId="0" xfId="0" applyFont="1" applyFill="1" applyAlignment="1">
      <alignment horizontal="center"/>
    </xf>
  </cellXfs>
  <cellStyles count="3">
    <cellStyle name="Comma" xfId="2" builtinId="3"/>
    <cellStyle name="Hyperlink" xfId="1" builtinId="8"/>
    <cellStyle name="Normal" xfId="0" builtinId="0"/>
  </cellStyles>
  <dxfs count="0"/>
  <tableStyles count="0" defaultTableStyle="TableStyleMedium2" defaultPivotStyle="PivotStyleMedium9"/>
  <colors>
    <mruColors>
      <color rgb="FF2FA7CC"/>
      <color rgb="FF008D52"/>
      <color rgb="FF484A4F"/>
      <color rgb="FFBEE4F0"/>
      <color rgb="FFD1FFEB"/>
      <color rgb="FFBDFF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361951</xdr:colOff>
      <xdr:row>19</xdr:row>
      <xdr:rowOff>0</xdr:rowOff>
    </xdr:from>
    <xdr:to>
      <xdr:col>6</xdr:col>
      <xdr:colOff>1539716</xdr:colOff>
      <xdr:row>24</xdr:row>
      <xdr:rowOff>23812</xdr:rowOff>
    </xdr:to>
    <xdr:sp macro="" textlink="">
      <xdr:nvSpPr>
        <xdr:cNvPr id="4137" name="TextBox 2">
          <a:extLst>
            <a:ext uri="{FF2B5EF4-FFF2-40B4-BE49-F238E27FC236}">
              <a16:creationId xmlns:a16="http://schemas.microsoft.com/office/drawing/2014/main" id="{94A1DD62-6AA1-460A-B283-04C72ABA798D}"/>
            </a:ext>
            <a:ext uri="{147F2762-F138-4A5C-976F-8EAC2B608ADB}">
              <a16:predDERef xmlns:a16="http://schemas.microsoft.com/office/drawing/2014/main" pred="{55EBA3DD-D399-4DA5-B908-5899D736833A}"/>
            </a:ext>
          </a:extLst>
        </xdr:cNvPr>
        <xdr:cNvSpPr txBox="1"/>
      </xdr:nvSpPr>
      <xdr:spPr>
        <a:xfrm>
          <a:off x="361951" y="6036469"/>
          <a:ext cx="6749890" cy="2226468"/>
        </a:xfrm>
        <a:prstGeom prst="rect">
          <a:avLst/>
        </a:prstGeom>
        <a:solidFill>
          <a:schemeClr val="lt1"/>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baseline="0">
              <a:solidFill>
                <a:srgbClr val="484A4F"/>
              </a:solidFill>
              <a:latin typeface="Franklin Gothic"/>
            </a:rPr>
            <a:t>This report includes two additional project data tables accessible via the tabs below that include specific project data and that allow users to filter on a range of specific parameters. Due to constraints in Microsoft Word, the tabs cannot be sorted by those parameters.</a:t>
          </a:r>
        </a:p>
        <a:p>
          <a:pPr>
            <a:spcBef>
              <a:spcPts val="600"/>
            </a:spcBef>
          </a:pPr>
          <a:r>
            <a:rPr lang="en-US" sz="1200" b="1" baseline="0">
              <a:solidFill>
                <a:srgbClr val="484A4F"/>
              </a:solidFill>
              <a:latin typeface="Franklin Gothic"/>
            </a:rPr>
            <a:t>CSP Project Data</a:t>
          </a:r>
          <a:br>
            <a:rPr lang="en-US" sz="1200" b="1" baseline="0">
              <a:solidFill>
                <a:srgbClr val="484A4F"/>
              </a:solidFill>
              <a:latin typeface="Franklin Gothic"/>
            </a:rPr>
          </a:br>
          <a:r>
            <a:rPr lang="en-US" sz="1200" b="0" baseline="0">
              <a:solidFill>
                <a:srgbClr val="484A4F"/>
              </a:solidFill>
              <a:latin typeface="Franklin Gothic"/>
            </a:rPr>
            <a:t>This sheet provides a range of specific data for all Pre-Certified, Certified and Operational projects in the Program. Each column in the table allows for users to sort the projects on specific parameters.</a:t>
          </a:r>
        </a:p>
        <a:p>
          <a:pPr>
            <a:spcBef>
              <a:spcPts val="600"/>
            </a:spcBef>
          </a:pPr>
          <a:r>
            <a:rPr lang="en-US" sz="1200" b="1" baseline="0">
              <a:solidFill>
                <a:srgbClr val="484A4F"/>
              </a:solidFill>
              <a:latin typeface="Franklin Gothic"/>
            </a:rPr>
            <a:t>OPUC Project Decisions</a:t>
          </a:r>
          <a:br>
            <a:rPr lang="en-US" sz="1200" b="1" baseline="0">
              <a:solidFill>
                <a:srgbClr val="484A4F"/>
              </a:solidFill>
              <a:latin typeface="Franklin Gothic"/>
            </a:rPr>
          </a:br>
          <a:r>
            <a:rPr lang="en-US" sz="1200" b="0" baseline="0">
              <a:solidFill>
                <a:srgbClr val="484A4F"/>
              </a:solidFill>
              <a:latin typeface="Franklin Gothic"/>
            </a:rPr>
            <a:t>This sheet includes the history of OPUC decisions for CSP projects, beginning with Pre-Certification and through Certification. Users can sort on a range of parameters and access PA recommendations and Commission decisions that have been posted to Docket No. UM 1930. </a:t>
          </a:r>
          <a:endParaRPr lang="en-US" sz="1200" b="1" baseline="0">
            <a:solidFill>
              <a:srgbClr val="484A4F"/>
            </a:solidFill>
            <a:latin typeface="Franklin Gothic"/>
          </a:endParaRPr>
        </a:p>
      </xdr:txBody>
    </xdr:sp>
    <xdr:clientData/>
  </xdr:twoCellAnchor>
  <xdr:twoCellAnchor>
    <xdr:from>
      <xdr:col>0</xdr:col>
      <xdr:colOff>370523</xdr:colOff>
      <xdr:row>4</xdr:row>
      <xdr:rowOff>62868</xdr:rowOff>
    </xdr:from>
    <xdr:to>
      <xdr:col>6</xdr:col>
      <xdr:colOff>1551148</xdr:colOff>
      <xdr:row>17</xdr:row>
      <xdr:rowOff>0</xdr:rowOff>
    </xdr:to>
    <xdr:sp macro="" textlink="">
      <xdr:nvSpPr>
        <xdr:cNvPr id="4153" name="TextBox 4">
          <a:extLst>
            <a:ext uri="{FF2B5EF4-FFF2-40B4-BE49-F238E27FC236}">
              <a16:creationId xmlns:a16="http://schemas.microsoft.com/office/drawing/2014/main" id="{2EE0BFF7-B8EB-4C47-B44D-53B7CE02210D}"/>
            </a:ext>
            <a:ext uri="{147F2762-F138-4A5C-976F-8EAC2B608ADB}">
              <a16:predDERef xmlns:a16="http://schemas.microsoft.com/office/drawing/2014/main" pred="{94A1DD62-6AA1-460A-B283-04C72ABA798D}"/>
            </a:ext>
          </a:extLst>
        </xdr:cNvPr>
        <xdr:cNvSpPr txBox="1"/>
      </xdr:nvSpPr>
      <xdr:spPr>
        <a:xfrm>
          <a:off x="370523" y="1805943"/>
          <a:ext cx="6590825" cy="3594732"/>
        </a:xfrm>
        <a:prstGeom prst="rect">
          <a:avLst/>
        </a:prstGeom>
        <a:solidFill>
          <a:sysClr val="window" lastClr="FFFFFF"/>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484A4F"/>
              </a:solidFill>
              <a:effectLst/>
              <a:uLnTx/>
              <a:uFillTx/>
              <a:latin typeface="Franklin Gothic"/>
              <a:ea typeface="+mn-ea"/>
              <a:cs typeface="+mn-cs"/>
            </a:rPr>
            <a:t>The Community Solar Program Administrator (PA) began producing monthly-updated CSP project progress reports in April 2024. The July 2024 report is the fourth monthly report. The PA and OPUC Staff intend for the reports to provide all parties with timely and updated information for tracking project progress, with a focus on identifying and mitigating avoidable delays, increasing transparency and accountability, and improving Program performance. The reports are an important next step in OPUC Staff's broader plan to diminish additional project development and interconnection delays.</a:t>
          </a:r>
        </a:p>
        <a:p>
          <a:pPr marL="0" marR="0" lvl="0" indent="0" defTabSz="914400" eaLnBrk="1" fontAlgn="auto" latinLnBrk="0" hangingPunct="1">
            <a:lnSpc>
              <a:spcPct val="100000"/>
            </a:lnSpc>
            <a:spcBef>
              <a:spcPts val="600"/>
            </a:spcBef>
            <a:spcAft>
              <a:spcPts val="0"/>
            </a:spcAft>
            <a:buClrTx/>
            <a:buSzTx/>
            <a:buFontTx/>
            <a:buNone/>
            <a:tabLst/>
            <a:defRPr/>
          </a:pPr>
          <a:r>
            <a:rPr lang="en-US" sz="1200" b="1" baseline="0">
              <a:solidFill>
                <a:srgbClr val="484A4F"/>
              </a:solidFill>
              <a:latin typeface="Franklin Gothic"/>
            </a:rPr>
            <a:t>Project Updates since the June 2024 report </a:t>
          </a:r>
          <a:r>
            <a:rPr lang="en-US" sz="1200" b="1" baseline="0">
              <a:solidFill>
                <a:srgbClr val="2FA7CC"/>
              </a:solidFill>
              <a:latin typeface="Franklin Gothic"/>
            </a:rPr>
            <a:t>(6/18/24 - 7/17/24)</a:t>
          </a:r>
          <a:r>
            <a:rPr lang="en-US" sz="1200" b="1" baseline="0">
              <a:solidFill>
                <a:srgbClr val="484A4F"/>
              </a:solidFill>
              <a:latin typeface="Franklin Gothic"/>
            </a:rPr>
            <a:t>:</a:t>
          </a:r>
          <a:endParaRPr lang="en-US" sz="1200" b="0" baseline="0">
            <a:solidFill>
              <a:srgbClr val="484A4F"/>
            </a:solidFill>
            <a:latin typeface="Franklin Gothic"/>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Three projects became Operational including one in Idaho Power and two in PGE.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Two projects in PAC were granted operational date extensions.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Five projects were Certified, including three in PAC and two in PGE.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Four projects in PAC have revised Commercial Operation Dates (COD).</a:t>
          </a:r>
        </a:p>
        <a:p>
          <a:pPr eaLnBrk="1" fontAlgn="auto" latinLnBrk="0" hangingPunct="1">
            <a:spcBef>
              <a:spcPts val="600"/>
            </a:spcBef>
          </a:pPr>
          <a:r>
            <a:rPr lang="en-US" sz="1200" b="0" baseline="0">
              <a:solidFill>
                <a:srgbClr val="484A4F"/>
              </a:solidFill>
              <a:effectLst/>
              <a:latin typeface="Franklin Gothic"/>
              <a:ea typeface="+mn-ea"/>
              <a:cs typeface="+mn-cs"/>
            </a:rPr>
            <a:t>The PA welcomes stakeholder input and suggestions to make the report increasingly valuable and effective in support of improving overall Program performance. Comments, questions, and feedback can be directed to administrator@oregoncsp.org.</a:t>
          </a:r>
          <a:endParaRPr lang="en-US" sz="1200" b="0" baseline="0">
            <a:solidFill>
              <a:srgbClr val="484A4F"/>
            </a:solidFill>
            <a:latin typeface="Franklin Gothic"/>
          </a:endParaRPr>
        </a:p>
      </xdr:txBody>
    </xdr:sp>
    <xdr:clientData/>
  </xdr:twoCellAnchor>
  <xdr:twoCellAnchor editAs="oneCell">
    <xdr:from>
      <xdr:col>1</xdr:col>
      <xdr:colOff>28575</xdr:colOff>
      <xdr:row>0</xdr:row>
      <xdr:rowOff>209549</xdr:rowOff>
    </xdr:from>
    <xdr:to>
      <xdr:col>3</xdr:col>
      <xdr:colOff>284525</xdr:colOff>
      <xdr:row>0</xdr:row>
      <xdr:rowOff>860297</xdr:rowOff>
    </xdr:to>
    <xdr:pic>
      <xdr:nvPicPr>
        <xdr:cNvPr id="3" name="Picture 2">
          <a:extLst>
            <a:ext uri="{FF2B5EF4-FFF2-40B4-BE49-F238E27FC236}">
              <a16:creationId xmlns:a16="http://schemas.microsoft.com/office/drawing/2014/main" id="{6745AF21-6B11-7364-CDAB-CC9202F16E7A}"/>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38138" y="209549"/>
          <a:ext cx="1930921" cy="658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1</xdr:row>
      <xdr:rowOff>238125</xdr:rowOff>
    </xdr:from>
    <xdr:to>
      <xdr:col>2</xdr:col>
      <xdr:colOff>834484</xdr:colOff>
      <xdr:row>1</xdr:row>
      <xdr:rowOff>913754</xdr:rowOff>
    </xdr:to>
    <xdr:pic>
      <xdr:nvPicPr>
        <xdr:cNvPr id="2" name="Picture 2">
          <a:extLst>
            <a:ext uri="{FF2B5EF4-FFF2-40B4-BE49-F238E27FC236}">
              <a16:creationId xmlns:a16="http://schemas.microsoft.com/office/drawing/2014/main" id="{31321B05-7508-4923-8B9A-912BAE38985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42899" y="238125"/>
          <a:ext cx="1929384" cy="6756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380999</xdr:colOff>
      <xdr:row>0</xdr:row>
      <xdr:rowOff>257174</xdr:rowOff>
    </xdr:from>
    <xdr:to>
      <xdr:col>2</xdr:col>
      <xdr:colOff>490949</xdr:colOff>
      <xdr:row>0</xdr:row>
      <xdr:rowOff>947774</xdr:rowOff>
    </xdr:to>
    <xdr:pic>
      <xdr:nvPicPr>
        <xdr:cNvPr id="3" name="Picture 2">
          <a:extLst>
            <a:ext uri="{FF2B5EF4-FFF2-40B4-BE49-F238E27FC236}">
              <a16:creationId xmlns:a16="http://schemas.microsoft.com/office/drawing/2014/main" id="{B70836D9-517D-4AD6-B0D8-2E8B30EFF7D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80999" y="257174"/>
          <a:ext cx="1929384" cy="6664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edocs.puc.state.or.us/efdocs/HAH/um1930hah145236.pdf" TargetMode="External"/><Relationship Id="rId18" Type="http://schemas.openxmlformats.org/officeDocument/2006/relationships/hyperlink" Target="https://edocs.puc.state.or.us/efdocs/HAH/um1930hah14537.pdf" TargetMode="External"/><Relationship Id="rId26" Type="http://schemas.openxmlformats.org/officeDocument/2006/relationships/hyperlink" Target="https://edocs.puc.state.or.us/efdocs/HAH/um1930hah164641.pdf" TargetMode="External"/><Relationship Id="rId39" Type="http://schemas.openxmlformats.org/officeDocument/2006/relationships/hyperlink" Target="https://edocs.puc.state.or.us/efdocs/HAU/um1930hau329110055.pdf" TargetMode="External"/><Relationship Id="rId21" Type="http://schemas.openxmlformats.org/officeDocument/2006/relationships/hyperlink" Target="https://edocs.puc.state.or.us/efdocs/HAH/um1930hah145613.pdf" TargetMode="External"/><Relationship Id="rId34" Type="http://schemas.openxmlformats.org/officeDocument/2006/relationships/hyperlink" Target="https://edocs.puc.state.or.us/efdocs/HAH/um1930hah327471032.pdf" TargetMode="External"/><Relationship Id="rId42" Type="http://schemas.openxmlformats.org/officeDocument/2006/relationships/hyperlink" Target="https://edocs.puc.state.or.us/efdocs/HAH/um1930hah328505024.pdf" TargetMode="External"/><Relationship Id="rId47" Type="http://schemas.openxmlformats.org/officeDocument/2006/relationships/printerSettings" Target="../printerSettings/printerSettings1.bin"/><Relationship Id="rId7" Type="http://schemas.openxmlformats.org/officeDocument/2006/relationships/hyperlink" Target="https://edocs.puc.state.or.us/efdocs/HAU/um1930hau329110055.pdf" TargetMode="External"/><Relationship Id="rId2" Type="http://schemas.openxmlformats.org/officeDocument/2006/relationships/hyperlink" Target="https://edocs.puc.state.or.us/efdocs/HAH/um1930hah145613.pdf" TargetMode="External"/><Relationship Id="rId16" Type="http://schemas.openxmlformats.org/officeDocument/2006/relationships/hyperlink" Target="https://edocs.puc.state.or.us/efdocs/HAH/um1930hah325686023.pdf" TargetMode="External"/><Relationship Id="rId29" Type="http://schemas.openxmlformats.org/officeDocument/2006/relationships/hyperlink" Target="https://edocs.puc.state.or.us/efdocs/HAH/um1930hah145613.pdf" TargetMode="External"/><Relationship Id="rId1" Type="http://schemas.openxmlformats.org/officeDocument/2006/relationships/hyperlink" Target="https://edocs.puc.state.or.us/efdocs/HAH/um1930hah328505024.pdf" TargetMode="External"/><Relationship Id="rId6" Type="http://schemas.openxmlformats.org/officeDocument/2006/relationships/hyperlink" Target="https://edocs.puc.state.or.us/efdocs/HAH/um1930hah133441.pdf" TargetMode="External"/><Relationship Id="rId11" Type="http://schemas.openxmlformats.org/officeDocument/2006/relationships/hyperlink" Target="https://edocs.puc.state.or.us/efdocs/HAH/um1930hah145236.pdf" TargetMode="External"/><Relationship Id="rId24" Type="http://schemas.openxmlformats.org/officeDocument/2006/relationships/hyperlink" Target="https://apps.puc.state.or.us/orders/2024ords/24-226.pdf" TargetMode="External"/><Relationship Id="rId32" Type="http://schemas.openxmlformats.org/officeDocument/2006/relationships/hyperlink" Target="https://edocs.puc.state.or.us/efdocs/HAH/um1930hah327471032.pdf" TargetMode="External"/><Relationship Id="rId37" Type="http://schemas.openxmlformats.org/officeDocument/2006/relationships/hyperlink" Target="https://edocs.puc.state.or.us/efdocs/HAH/um1930hah328354033.pdf" TargetMode="External"/><Relationship Id="rId40" Type="http://schemas.openxmlformats.org/officeDocument/2006/relationships/hyperlink" Target="https://edocs.puc.state.or.us/efdocs/HAU/um1930hau154953.pdf" TargetMode="External"/><Relationship Id="rId45" Type="http://schemas.openxmlformats.org/officeDocument/2006/relationships/hyperlink" Target="https://edocs.puc.state.or.us/efdocs/HAH/um1930hah326626023.pdf" TargetMode="External"/><Relationship Id="rId5" Type="http://schemas.openxmlformats.org/officeDocument/2006/relationships/hyperlink" Target="https://edocs.puc.state.or.us/efdocs/HAH/um1930hah133441.pdf" TargetMode="External"/><Relationship Id="rId15" Type="http://schemas.openxmlformats.org/officeDocument/2006/relationships/hyperlink" Target="https://edocs.puc.state.or.us/efdocs/HAH/um1930hah326884032.pdf" TargetMode="External"/><Relationship Id="rId23" Type="http://schemas.openxmlformats.org/officeDocument/2006/relationships/hyperlink" Target="https://edocs.puc.state.or.us/efdocs/HAH/um1930hah163116.pdf" TargetMode="External"/><Relationship Id="rId28" Type="http://schemas.openxmlformats.org/officeDocument/2006/relationships/hyperlink" Target="https://edocs.puc.state.or.us/efdocs/HAH/um1930hah122749.pdf" TargetMode="External"/><Relationship Id="rId36" Type="http://schemas.openxmlformats.org/officeDocument/2006/relationships/hyperlink" Target="https://edocs.puc.state.or.us/efdocs/HAU/um1930hau154953.pdf" TargetMode="External"/><Relationship Id="rId10" Type="http://schemas.openxmlformats.org/officeDocument/2006/relationships/hyperlink" Target="https://edocs.puc.state.or.us/efdocs/HAH/um1930hah15137.pdf" TargetMode="External"/><Relationship Id="rId19" Type="http://schemas.openxmlformats.org/officeDocument/2006/relationships/hyperlink" Target="https://edocs.puc.state.or.us/efdocs/HAH/um1930hah326608023.pdf" TargetMode="External"/><Relationship Id="rId31" Type="http://schemas.openxmlformats.org/officeDocument/2006/relationships/hyperlink" Target="https://edocs.puc.state.or.us/efdocs/HAH/um1930hah14537.pdf" TargetMode="External"/><Relationship Id="rId44" Type="http://schemas.openxmlformats.org/officeDocument/2006/relationships/hyperlink" Target="https://edocs.puc.state.or.us/efdocs/HAH/um1930hah326626023.pdf" TargetMode="External"/><Relationship Id="rId4" Type="http://schemas.openxmlformats.org/officeDocument/2006/relationships/hyperlink" Target="https://edocs.puc.state.or.us/efdocs/HAH/um1930hah145613.pdf" TargetMode="External"/><Relationship Id="rId9" Type="http://schemas.openxmlformats.org/officeDocument/2006/relationships/hyperlink" Target="https://edocs.puc.state.or.us/efdocs/HAH/um1930hah15210.pdf" TargetMode="External"/><Relationship Id="rId14" Type="http://schemas.openxmlformats.org/officeDocument/2006/relationships/hyperlink" Target="https://edocs.puc.state.or.us/efdocs/HAH/um1930hah15210.pdf" TargetMode="External"/><Relationship Id="rId22" Type="http://schemas.openxmlformats.org/officeDocument/2006/relationships/hyperlink" Target="https://edocs.puc.state.or.us/efdocs/HAH/um1930hah327471032.pdf" TargetMode="External"/><Relationship Id="rId27" Type="http://schemas.openxmlformats.org/officeDocument/2006/relationships/hyperlink" Target="https://edocs.puc.state.or.us/efdocs/HAH/um1930hah132928.pdf" TargetMode="External"/><Relationship Id="rId30" Type="http://schemas.openxmlformats.org/officeDocument/2006/relationships/hyperlink" Target="https://edocs.puc.state.or.us/efdocs/HAH/um1930hah325483023.pdf" TargetMode="External"/><Relationship Id="rId35" Type="http://schemas.openxmlformats.org/officeDocument/2006/relationships/hyperlink" Target="https://edocs.puc.state.or.us/efdocs/HAH/um1930hah14537.pdf" TargetMode="External"/><Relationship Id="rId43" Type="http://schemas.openxmlformats.org/officeDocument/2006/relationships/hyperlink" Target="https://apps.puc.state.or.us/orders/2024ords/24-226.pdf" TargetMode="External"/><Relationship Id="rId48" Type="http://schemas.openxmlformats.org/officeDocument/2006/relationships/drawing" Target="../drawings/drawing2.xml"/><Relationship Id="rId8" Type="http://schemas.openxmlformats.org/officeDocument/2006/relationships/hyperlink" Target="https://edocs.puc.state.or.us/efdocs/HAH/um1930hah327471032.pdf" TargetMode="External"/><Relationship Id="rId3" Type="http://schemas.openxmlformats.org/officeDocument/2006/relationships/hyperlink" Target="https://edocs.puc.state.or.us/efdocs/HAH/um1930hah14537.pdf" TargetMode="External"/><Relationship Id="rId12" Type="http://schemas.openxmlformats.org/officeDocument/2006/relationships/hyperlink" Target="https://edocs.puc.state.or.us/efdocs/HAH/um1930hah15210.pdf" TargetMode="External"/><Relationship Id="rId17" Type="http://schemas.openxmlformats.org/officeDocument/2006/relationships/hyperlink" Target="https://edocs.puc.state.or.us/efdocs/HAH/um1930hah15137.pdf" TargetMode="External"/><Relationship Id="rId25" Type="http://schemas.openxmlformats.org/officeDocument/2006/relationships/hyperlink" Target="https://edocs.puc.state.or.us/efdocs/HAH/um1930hah155245.pdf" TargetMode="External"/><Relationship Id="rId33" Type="http://schemas.openxmlformats.org/officeDocument/2006/relationships/hyperlink" Target="https://edocs.puc.state.or.us/efdocs/HAH/um1930hah14537.pdf" TargetMode="External"/><Relationship Id="rId38" Type="http://schemas.openxmlformats.org/officeDocument/2006/relationships/hyperlink" Target="https://edocs.puc.state.or.us/efdocs/HAU/um1930hau328434054.pdf" TargetMode="External"/><Relationship Id="rId46" Type="http://schemas.openxmlformats.org/officeDocument/2006/relationships/hyperlink" Target="https://edocs.puc.state.or.us/efdocs/HAH/um1930hah164944.pdf" TargetMode="External"/><Relationship Id="rId20" Type="http://schemas.openxmlformats.org/officeDocument/2006/relationships/hyperlink" Target="https://edocs.puc.state.or.us/efdocs/HAH/um1930hah15137.pdf" TargetMode="External"/><Relationship Id="rId41" Type="http://schemas.openxmlformats.org/officeDocument/2006/relationships/hyperlink" Target="https://edocs.puc.state.or.us/efdocs/HAH/um1930hah328505024.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edocs.puc.state.or.us/efdocs/HAH/um1930hah162612.pdf" TargetMode="External"/><Relationship Id="rId21" Type="http://schemas.openxmlformats.org/officeDocument/2006/relationships/hyperlink" Target="https://edocs.puc.state.or.us/efdocs/HAH/um1930hah17224.pdf" TargetMode="External"/><Relationship Id="rId42" Type="http://schemas.openxmlformats.org/officeDocument/2006/relationships/hyperlink" Target="https://edocs.puc.state.or.us/efdocs/HAH/um1930hah326884032.pdf" TargetMode="External"/><Relationship Id="rId63" Type="http://schemas.openxmlformats.org/officeDocument/2006/relationships/hyperlink" Target="https://edocs.puc.state.or.us/efdocs/HAH/um1930hah163116.pdf" TargetMode="External"/><Relationship Id="rId84" Type="http://schemas.openxmlformats.org/officeDocument/2006/relationships/hyperlink" Target="https://edocs.puc.state.or.us/efdocs/HAH/um1930hah173011.pdf" TargetMode="External"/><Relationship Id="rId138" Type="http://schemas.openxmlformats.org/officeDocument/2006/relationships/hyperlink" Target="https://apps.puc.state.or.us/orders/2021ords/21-042.pdf" TargetMode="External"/><Relationship Id="rId159" Type="http://schemas.openxmlformats.org/officeDocument/2006/relationships/hyperlink" Target="https://apps.puc.state.or.us/orders/2020ords/20-142.pdf" TargetMode="External"/><Relationship Id="rId170" Type="http://schemas.openxmlformats.org/officeDocument/2006/relationships/hyperlink" Target="https://apps.puc.state.or.us/orders/2021ords/21-119.pdf" TargetMode="External"/><Relationship Id="rId191" Type="http://schemas.openxmlformats.org/officeDocument/2006/relationships/hyperlink" Target="https://apps.puc.state.or.us/orders/2023ords/23-375.pdf" TargetMode="External"/><Relationship Id="rId107" Type="http://schemas.openxmlformats.org/officeDocument/2006/relationships/hyperlink" Target="https://edocs.puc.state.or.us/efdocs/HAH/um1930hah327471032.pdf" TargetMode="External"/><Relationship Id="rId11" Type="http://schemas.openxmlformats.org/officeDocument/2006/relationships/hyperlink" Target="https://edocs.puc.state.or.us/efdocs/HAH/um1930hah17224.pdf" TargetMode="External"/><Relationship Id="rId32" Type="http://schemas.openxmlformats.org/officeDocument/2006/relationships/hyperlink" Target="https://edocs.puc.state.or.us/efdocs/HAH/um1930hah164641.pdf" TargetMode="External"/><Relationship Id="rId53" Type="http://schemas.openxmlformats.org/officeDocument/2006/relationships/hyperlink" Target="https://edocs.puc.state.or.us/efdocs/HAH/um1930hah165930.pdf" TargetMode="External"/><Relationship Id="rId74" Type="http://schemas.openxmlformats.org/officeDocument/2006/relationships/hyperlink" Target="https://edocs.puc.state.or.us/efdocs/HAH/um1930hah16130.pdf" TargetMode="External"/><Relationship Id="rId128" Type="http://schemas.openxmlformats.org/officeDocument/2006/relationships/hyperlink" Target="https://edocs.puc.state.or.us/efdocs/HAH/um1930hah111830.pdf" TargetMode="External"/><Relationship Id="rId149" Type="http://schemas.openxmlformats.org/officeDocument/2006/relationships/hyperlink" Target="https://edocs.puc.state.or.us/efdocs/HAU/um1930hau10840.pdf" TargetMode="External"/><Relationship Id="rId5" Type="http://schemas.openxmlformats.org/officeDocument/2006/relationships/hyperlink" Target="https://edocs.puc.state.or.us/efdocs/HAH/um1930hah14537.pdf" TargetMode="External"/><Relationship Id="rId95" Type="http://schemas.openxmlformats.org/officeDocument/2006/relationships/hyperlink" Target="https://edocs.puc.state.or.us/efdocs/HAH/um1930hah145421.pdf" TargetMode="External"/><Relationship Id="rId160" Type="http://schemas.openxmlformats.org/officeDocument/2006/relationships/hyperlink" Target="https://apps.puc.state.or.us/orders/2020ords/20-142.pdf" TargetMode="External"/><Relationship Id="rId181" Type="http://schemas.openxmlformats.org/officeDocument/2006/relationships/hyperlink" Target="https://edocs.puc.state.or.us/efdocs/HAU/um1930hau325671054.pdf" TargetMode="External"/><Relationship Id="rId22" Type="http://schemas.openxmlformats.org/officeDocument/2006/relationships/hyperlink" Target="https://edocs.puc.state.or.us/efdocs/HAH/um1930hah145613.pdf" TargetMode="External"/><Relationship Id="rId43" Type="http://schemas.openxmlformats.org/officeDocument/2006/relationships/hyperlink" Target="https://edocs.puc.state.or.us/efdocs/HAH/um1930hah326908023.pdf" TargetMode="External"/><Relationship Id="rId64" Type="http://schemas.openxmlformats.org/officeDocument/2006/relationships/hyperlink" Target="https://edocs.puc.state.or.us/efdocs/HAH/um1930hah154054.pdf" TargetMode="External"/><Relationship Id="rId118" Type="http://schemas.openxmlformats.org/officeDocument/2006/relationships/hyperlink" Target="https://edocs.puc.state.or.us/efdocs/HAH/um1930hah93220.pdf" TargetMode="External"/><Relationship Id="rId139" Type="http://schemas.openxmlformats.org/officeDocument/2006/relationships/hyperlink" Target="https://apps.puc.state.or.us/orders/2021ords/21-042.pdf" TargetMode="External"/><Relationship Id="rId85" Type="http://schemas.openxmlformats.org/officeDocument/2006/relationships/hyperlink" Target="https://edocs.puc.state.or.us/efdocs/HAH/um1930hah152441.pdf" TargetMode="External"/><Relationship Id="rId150" Type="http://schemas.openxmlformats.org/officeDocument/2006/relationships/hyperlink" Target="https://apps.puc.state.or.us/orders/2020ords/20-439.pdf" TargetMode="External"/><Relationship Id="rId171" Type="http://schemas.openxmlformats.org/officeDocument/2006/relationships/hyperlink" Target="https://apps.puc.state.or.us/orders/2021ords/21-244.pdf" TargetMode="External"/><Relationship Id="rId192" Type="http://schemas.openxmlformats.org/officeDocument/2006/relationships/hyperlink" Target="https://apps.puc.state.or.us/orders/2023ords/23-375.pdf" TargetMode="External"/><Relationship Id="rId12" Type="http://schemas.openxmlformats.org/officeDocument/2006/relationships/hyperlink" Target="https://edocs.puc.state.or.us/efdocs/HAH/um1930hah15210.pdf" TargetMode="External"/><Relationship Id="rId33" Type="http://schemas.openxmlformats.org/officeDocument/2006/relationships/hyperlink" Target="https://edocs.puc.state.or.us/efdocs/HAH/um1930hah164641.pdf" TargetMode="External"/><Relationship Id="rId108" Type="http://schemas.openxmlformats.org/officeDocument/2006/relationships/hyperlink" Target="https://edocs.puc.state.or.us/efdocs/HAH/um1930hah14537.pdf" TargetMode="External"/><Relationship Id="rId129" Type="http://schemas.openxmlformats.org/officeDocument/2006/relationships/hyperlink" Target="https://edocs.puc.state.or.us/efdocs/HAH/um1930hah9711.pdf" TargetMode="External"/><Relationship Id="rId54" Type="http://schemas.openxmlformats.org/officeDocument/2006/relationships/hyperlink" Target="https://edocs.puc.state.or.us/efdocs/HAH/um1930hah162612.pdf" TargetMode="External"/><Relationship Id="rId75" Type="http://schemas.openxmlformats.org/officeDocument/2006/relationships/hyperlink" Target="https://edocs.puc.state.or.us/efdocs/HAH/um1930hah10130.pdf" TargetMode="External"/><Relationship Id="rId96" Type="http://schemas.openxmlformats.org/officeDocument/2006/relationships/hyperlink" Target="https://edocs.puc.state.or.us/efdocs/HAH/um1930hah145613.pdf" TargetMode="External"/><Relationship Id="rId140" Type="http://schemas.openxmlformats.org/officeDocument/2006/relationships/hyperlink" Target="https://apps.puc.state.or.us/orders/2021ords/21-042.pdf" TargetMode="External"/><Relationship Id="rId161" Type="http://schemas.openxmlformats.org/officeDocument/2006/relationships/hyperlink" Target="https://apps.puc.state.or.us/orders/2020ords/20-142.pdf" TargetMode="External"/><Relationship Id="rId182" Type="http://schemas.openxmlformats.org/officeDocument/2006/relationships/hyperlink" Target="https://apps.puc.state.or.us/orders/2020ords/20-159.pdf" TargetMode="External"/><Relationship Id="rId6" Type="http://schemas.openxmlformats.org/officeDocument/2006/relationships/hyperlink" Target="https://edocs.puc.state.or.us/efdocs/HAH/um1930hah164641.pdf" TargetMode="External"/><Relationship Id="rId23" Type="http://schemas.openxmlformats.org/officeDocument/2006/relationships/hyperlink" Target="https://edocs.puc.state.or.us/efdocs/HAH/um1930hah145613.pdf" TargetMode="External"/><Relationship Id="rId119" Type="http://schemas.openxmlformats.org/officeDocument/2006/relationships/hyperlink" Target="https://edocs.puc.state.or.us/efdocs/HAH/um1930hah93220.pdf" TargetMode="External"/><Relationship Id="rId44" Type="http://schemas.openxmlformats.org/officeDocument/2006/relationships/hyperlink" Target="https://edocs.puc.state.or.us/efdocs/HAH/um1930hah154054.pdf" TargetMode="External"/><Relationship Id="rId65" Type="http://schemas.openxmlformats.org/officeDocument/2006/relationships/hyperlink" Target="https://edocs.puc.state.or.us/efdocs/HAH/um1930hah82552.pdf" TargetMode="External"/><Relationship Id="rId86" Type="http://schemas.openxmlformats.org/officeDocument/2006/relationships/hyperlink" Target="https://edocs.puc.state.or.us/efdocs/HAH/um1930hah152727.pdf" TargetMode="External"/><Relationship Id="rId130" Type="http://schemas.openxmlformats.org/officeDocument/2006/relationships/hyperlink" Target="https://edocs.puc.state.or.us/efdocs/HAH/um1930hah10130.pdf" TargetMode="External"/><Relationship Id="rId151" Type="http://schemas.openxmlformats.org/officeDocument/2006/relationships/hyperlink" Target="https://apps.puc.state.or.us/orders/2020ords/20-439.pdf" TargetMode="External"/><Relationship Id="rId172" Type="http://schemas.openxmlformats.org/officeDocument/2006/relationships/hyperlink" Target="https://edocs.puc.state.or.us/efdocs/HAU/um1930hau1616.pdf" TargetMode="External"/><Relationship Id="rId193" Type="http://schemas.openxmlformats.org/officeDocument/2006/relationships/hyperlink" Target="https://apps.puc.state.or.us/orders/2020ords/20-137.pdf" TargetMode="External"/><Relationship Id="rId13" Type="http://schemas.openxmlformats.org/officeDocument/2006/relationships/hyperlink" Target="https://edocs.puc.state.or.us/efdocs/HAH/um1930hah15575.pdf" TargetMode="External"/><Relationship Id="rId109" Type="http://schemas.openxmlformats.org/officeDocument/2006/relationships/hyperlink" Target="https://edocs.puc.state.or.us/efdocs/HAH/um1930hah328505024.pdf" TargetMode="External"/><Relationship Id="rId34" Type="http://schemas.openxmlformats.org/officeDocument/2006/relationships/hyperlink" Target="https://edocs.puc.state.or.us/efdocs/HAH/um1930hah17224.pdf" TargetMode="External"/><Relationship Id="rId55" Type="http://schemas.openxmlformats.org/officeDocument/2006/relationships/hyperlink" Target="https://edocs.puc.state.or.us/efdocs/HAH/um1930hah162612.pdf" TargetMode="External"/><Relationship Id="rId76" Type="http://schemas.openxmlformats.org/officeDocument/2006/relationships/hyperlink" Target="https://edocs.puc.state.or.us/efdocs/HAH/um1930hah152218.pdf" TargetMode="External"/><Relationship Id="rId97" Type="http://schemas.openxmlformats.org/officeDocument/2006/relationships/hyperlink" Target="https://edocs.puc.state.or.us/efdocs/HAH/um1930hah164944.pdf" TargetMode="External"/><Relationship Id="rId120" Type="http://schemas.openxmlformats.org/officeDocument/2006/relationships/hyperlink" Target="https://edocs.puc.state.or.us/efdocs/HAH/um1930hah164641.pdf" TargetMode="External"/><Relationship Id="rId141" Type="http://schemas.openxmlformats.org/officeDocument/2006/relationships/hyperlink" Target="https://edocs.puc.state.or.us/efdocs/HAU/um1930hau165511.pdf" TargetMode="External"/><Relationship Id="rId7" Type="http://schemas.openxmlformats.org/officeDocument/2006/relationships/hyperlink" Target="https://edocs.puc.state.or.us/efdocs/HAH/um1930hah122749.pdf" TargetMode="External"/><Relationship Id="rId71" Type="http://schemas.openxmlformats.org/officeDocument/2006/relationships/hyperlink" Target="https://edocs.puc.state.or.us/efdocs/HAH/um1930hah95135.pdf" TargetMode="External"/><Relationship Id="rId92" Type="http://schemas.openxmlformats.org/officeDocument/2006/relationships/hyperlink" Target="https://edocs.puc.state.or.us/efdocs/HAH/um1930hah133441.pdf" TargetMode="External"/><Relationship Id="rId162" Type="http://schemas.openxmlformats.org/officeDocument/2006/relationships/hyperlink" Target="https://apps.puc.state.or.us/orders/2020ords/20-141.pdf" TargetMode="External"/><Relationship Id="rId183" Type="http://schemas.openxmlformats.org/officeDocument/2006/relationships/hyperlink" Target="https://apps.puc.state.or.us/orders/2020ords/20-159.pdf" TargetMode="External"/><Relationship Id="rId2" Type="http://schemas.openxmlformats.org/officeDocument/2006/relationships/hyperlink" Target="https://edocs.puc.state.or.us/efdocs/HAH/um1930hah15137.pdf" TargetMode="External"/><Relationship Id="rId29" Type="http://schemas.openxmlformats.org/officeDocument/2006/relationships/hyperlink" Target="https://edocs.puc.state.or.us/efdocs/HAH/um1930hah93220.pdf" TargetMode="External"/><Relationship Id="rId24" Type="http://schemas.openxmlformats.org/officeDocument/2006/relationships/hyperlink" Target="https://edocs.puc.state.or.us/efdocs/HAH/um1930hah145613.pdf" TargetMode="External"/><Relationship Id="rId40" Type="http://schemas.openxmlformats.org/officeDocument/2006/relationships/hyperlink" Target="https://edocs.puc.state.or.us/efdocs/HAH/um1930hah15210.pdf" TargetMode="External"/><Relationship Id="rId45" Type="http://schemas.openxmlformats.org/officeDocument/2006/relationships/hyperlink" Target="https://edocs.puc.state.or.us/efdocs/HAH/um1930hah16445.pdf" TargetMode="External"/><Relationship Id="rId66" Type="http://schemas.openxmlformats.org/officeDocument/2006/relationships/hyperlink" Target="https://edocs.puc.state.or.us/efdocs/HAH/um1930hah82827.pdf" TargetMode="External"/><Relationship Id="rId87" Type="http://schemas.openxmlformats.org/officeDocument/2006/relationships/hyperlink" Target="https://edocs.puc.state.or.us/efdocs/HAH/um1930hah152727.pdf" TargetMode="External"/><Relationship Id="rId110" Type="http://schemas.openxmlformats.org/officeDocument/2006/relationships/hyperlink" Target="https://edocs.puc.state.or.us/efdocs/HAH/um1930hah164641.pdf" TargetMode="External"/><Relationship Id="rId115" Type="http://schemas.openxmlformats.org/officeDocument/2006/relationships/hyperlink" Target="https://edocs.puc.state.or.us/efdocs/HAH/um1930hah94953.pdf" TargetMode="External"/><Relationship Id="rId131" Type="http://schemas.openxmlformats.org/officeDocument/2006/relationships/hyperlink" Target="https://edocs.puc.state.or.us/efdocs/HAH/um1930hah162612.pdf" TargetMode="External"/><Relationship Id="rId136" Type="http://schemas.openxmlformats.org/officeDocument/2006/relationships/hyperlink" Target="https://apps.puc.state.or.us/orders/2022ords/22-481.pdf" TargetMode="External"/><Relationship Id="rId157" Type="http://schemas.openxmlformats.org/officeDocument/2006/relationships/hyperlink" Target="https://apps.puc.state.or.us/orders/2020ords/20-142.pdf" TargetMode="External"/><Relationship Id="rId178" Type="http://schemas.openxmlformats.org/officeDocument/2006/relationships/hyperlink" Target="https://edocs.puc.state.or.us/efdocs/HAU/um1930hau1616.pdf" TargetMode="External"/><Relationship Id="rId61" Type="http://schemas.openxmlformats.org/officeDocument/2006/relationships/hyperlink" Target="https://edocs.puc.state.or.us/efdocs/HAH/um1930hah102926.pdf" TargetMode="External"/><Relationship Id="rId82" Type="http://schemas.openxmlformats.org/officeDocument/2006/relationships/hyperlink" Target="https://edocs.puc.state.or.us/efdocs/HAH/um1930hah14537.pdf" TargetMode="External"/><Relationship Id="rId152" Type="http://schemas.openxmlformats.org/officeDocument/2006/relationships/hyperlink" Target="https://apps.puc.state.or.us/orders/2020ords/20-201.pdf" TargetMode="External"/><Relationship Id="rId173" Type="http://schemas.openxmlformats.org/officeDocument/2006/relationships/hyperlink" Target="https://edocs.puc.state.or.us/efdocs/HAU/um1930hau1616.pdf" TargetMode="External"/><Relationship Id="rId194" Type="http://schemas.openxmlformats.org/officeDocument/2006/relationships/hyperlink" Target="https://apps.puc.state.or.us/orders/2021ords/21-492.pdf" TargetMode="External"/><Relationship Id="rId199" Type="http://schemas.openxmlformats.org/officeDocument/2006/relationships/drawing" Target="../drawings/drawing3.xml"/><Relationship Id="rId19" Type="http://schemas.openxmlformats.org/officeDocument/2006/relationships/hyperlink" Target="https://edocs.puc.state.or.us/efdocs/HAH/um1930hah9711.pdf" TargetMode="External"/><Relationship Id="rId14" Type="http://schemas.openxmlformats.org/officeDocument/2006/relationships/hyperlink" Target="https://edocs.puc.state.or.us/efdocs/HAH/um1930hah9711.pdf" TargetMode="External"/><Relationship Id="rId30" Type="http://schemas.openxmlformats.org/officeDocument/2006/relationships/hyperlink" Target="https://edocs.puc.state.or.us/efdocs/HAH/um1930hah9711.pdf" TargetMode="External"/><Relationship Id="rId35" Type="http://schemas.openxmlformats.org/officeDocument/2006/relationships/hyperlink" Target="https://edocs.puc.state.or.us/efdocs/HAH/um1930hah16445.pdf" TargetMode="External"/><Relationship Id="rId56" Type="http://schemas.openxmlformats.org/officeDocument/2006/relationships/hyperlink" Target="https://edocs.puc.state.or.us/efdocs/HAH/um1930hah94645.pdf" TargetMode="External"/><Relationship Id="rId77" Type="http://schemas.openxmlformats.org/officeDocument/2006/relationships/hyperlink" Target="https://edocs.puc.state.or.us/efdocs/HAH/um1930hah152218.pdf" TargetMode="External"/><Relationship Id="rId100" Type="http://schemas.openxmlformats.org/officeDocument/2006/relationships/hyperlink" Target="https://edocs.puc.state.or.us/efdocs/HAH/um1930hah15137.pdf" TargetMode="External"/><Relationship Id="rId105" Type="http://schemas.openxmlformats.org/officeDocument/2006/relationships/hyperlink" Target="https://edocs.puc.state.or.us/efdocs/HAH/um1930hah328354033.pdf" TargetMode="External"/><Relationship Id="rId126" Type="http://schemas.openxmlformats.org/officeDocument/2006/relationships/hyperlink" Target="https://edocs.puc.state.or.us/efdocs/HAH/um1930hah111830.pdf" TargetMode="External"/><Relationship Id="rId147" Type="http://schemas.openxmlformats.org/officeDocument/2006/relationships/hyperlink" Target="https://edocs.puc.state.or.us/efdocs/HAU/um1930hau10840.pdf" TargetMode="External"/><Relationship Id="rId168" Type="http://schemas.openxmlformats.org/officeDocument/2006/relationships/hyperlink" Target="https://apps.puc.state.or.us/orders/2020ords/20-078.pdf" TargetMode="External"/><Relationship Id="rId8" Type="http://schemas.openxmlformats.org/officeDocument/2006/relationships/hyperlink" Target="https://edocs.puc.state.or.us/efdocs/HAH/um1930hah164641.pdf" TargetMode="External"/><Relationship Id="rId51" Type="http://schemas.openxmlformats.org/officeDocument/2006/relationships/hyperlink" Target="https://edocs.puc.state.or.us/efdocs/HAH/um1930hah121349.pdf" TargetMode="External"/><Relationship Id="rId72" Type="http://schemas.openxmlformats.org/officeDocument/2006/relationships/hyperlink" Target="https://edocs.puc.state.or.us/efdocs/HAH/um1930hah104356.pdf" TargetMode="External"/><Relationship Id="rId93" Type="http://schemas.openxmlformats.org/officeDocument/2006/relationships/hyperlink" Target="https://edocs.puc.state.or.us/efdocs/HAH/um1930hah145236.pdf" TargetMode="External"/><Relationship Id="rId98" Type="http://schemas.openxmlformats.org/officeDocument/2006/relationships/hyperlink" Target="https://edocs.puc.state.or.us/efdocs/HAH/um1930hah122749.pdf" TargetMode="External"/><Relationship Id="rId121" Type="http://schemas.openxmlformats.org/officeDocument/2006/relationships/hyperlink" Target="https://edocs.puc.state.or.us/efdocs/HAH/um1930hah145421.pdf" TargetMode="External"/><Relationship Id="rId142" Type="http://schemas.openxmlformats.org/officeDocument/2006/relationships/hyperlink" Target="https://edocs.puc.state.or.us/efdocs/HAH/um1930hah14537.pdf" TargetMode="External"/><Relationship Id="rId163" Type="http://schemas.openxmlformats.org/officeDocument/2006/relationships/hyperlink" Target="https://apps.puc.state.or.us/orders/2020ords/20-137.pdf" TargetMode="External"/><Relationship Id="rId184" Type="http://schemas.openxmlformats.org/officeDocument/2006/relationships/hyperlink" Target="https://apps.puc.state.or.us/orders/2020ords/20-159.pdf" TargetMode="External"/><Relationship Id="rId189" Type="http://schemas.openxmlformats.org/officeDocument/2006/relationships/hyperlink" Target="https://edocs.puc.state.or.us/efdocs/HAU/um1930hau22453.pdf" TargetMode="External"/><Relationship Id="rId3" Type="http://schemas.openxmlformats.org/officeDocument/2006/relationships/hyperlink" Target="https://edocs.puc.state.or.us/efdocs/HAH/um1930hah17224.pdf" TargetMode="External"/><Relationship Id="rId25" Type="http://schemas.openxmlformats.org/officeDocument/2006/relationships/hyperlink" Target="https://edocs.puc.state.or.us/efdocs/HAH/um1930hah10130.pdf" TargetMode="External"/><Relationship Id="rId46" Type="http://schemas.openxmlformats.org/officeDocument/2006/relationships/hyperlink" Target="https://edocs.puc.state.or.us/efdocs/HAH/um1930hah326608023.pdf" TargetMode="External"/><Relationship Id="rId67" Type="http://schemas.openxmlformats.org/officeDocument/2006/relationships/hyperlink" Target="https://edocs.puc.state.or.us/efdocs/HAH/um1930hah82827.pdf" TargetMode="External"/><Relationship Id="rId116" Type="http://schemas.openxmlformats.org/officeDocument/2006/relationships/hyperlink" Target="https://edocs.puc.state.or.us/efdocs/HAH/um1930hah145421.pdf" TargetMode="External"/><Relationship Id="rId137" Type="http://schemas.openxmlformats.org/officeDocument/2006/relationships/hyperlink" Target="https://apps.puc.state.or.us/orders/2022ords/22-481.pdf" TargetMode="External"/><Relationship Id="rId158" Type="http://schemas.openxmlformats.org/officeDocument/2006/relationships/hyperlink" Target="https://apps.puc.state.or.us/orders/2020ords/20-142.pdf" TargetMode="External"/><Relationship Id="rId20" Type="http://schemas.openxmlformats.org/officeDocument/2006/relationships/hyperlink" Target="https://edocs.puc.state.or.us/efdocs/HAH/um1930hah15210.pdf" TargetMode="External"/><Relationship Id="rId41" Type="http://schemas.openxmlformats.org/officeDocument/2006/relationships/hyperlink" Target="https://edocs.puc.state.or.us/efdocs/HAH/um1930hah326884032.pdf" TargetMode="External"/><Relationship Id="rId62" Type="http://schemas.openxmlformats.org/officeDocument/2006/relationships/hyperlink" Target="https://edocs.puc.state.or.us/efdocs/HAH/um1930hah161013.pdf" TargetMode="External"/><Relationship Id="rId83" Type="http://schemas.openxmlformats.org/officeDocument/2006/relationships/hyperlink" Target="https://edocs.puc.state.or.us/efdocs/HAH/um1930hah173011.pdf" TargetMode="External"/><Relationship Id="rId88" Type="http://schemas.openxmlformats.org/officeDocument/2006/relationships/hyperlink" Target="https://edocs.puc.state.or.us/efdocs/HAH/um1930hah155245.pdf" TargetMode="External"/><Relationship Id="rId111" Type="http://schemas.openxmlformats.org/officeDocument/2006/relationships/hyperlink" Target="https://edocs.puc.state.or.us/efdocs/HAH/um1930hah327471032.pdf" TargetMode="External"/><Relationship Id="rId132" Type="http://schemas.openxmlformats.org/officeDocument/2006/relationships/hyperlink" Target="https://edocs.puc.state.or.us/efdocs/HAH/um1930hah164641.pdf" TargetMode="External"/><Relationship Id="rId153" Type="http://schemas.openxmlformats.org/officeDocument/2006/relationships/hyperlink" Target="https://apps.puc.state.or.us/orders/2020ords/20-142.pdf" TargetMode="External"/><Relationship Id="rId174" Type="http://schemas.openxmlformats.org/officeDocument/2006/relationships/hyperlink" Target="https://edocs.puc.state.or.us/efdocs/HAU/um1930hau1616.pdf" TargetMode="External"/><Relationship Id="rId179" Type="http://schemas.openxmlformats.org/officeDocument/2006/relationships/hyperlink" Target="https://apps.puc.state.or.us/orders/2021ords/21-321.pdf" TargetMode="External"/><Relationship Id="rId195" Type="http://schemas.openxmlformats.org/officeDocument/2006/relationships/hyperlink" Target="https://apps.puc.state.or.us/orders/2021ords/21-046.pdf" TargetMode="External"/><Relationship Id="rId190" Type="http://schemas.openxmlformats.org/officeDocument/2006/relationships/hyperlink" Target="https://apps.puc.state.or.us/orders/2021ords/21-307.pdf" TargetMode="External"/><Relationship Id="rId15" Type="http://schemas.openxmlformats.org/officeDocument/2006/relationships/hyperlink" Target="https://edocs.puc.state.or.us/efdocs/HAH/um1930hah9711.pdf" TargetMode="External"/><Relationship Id="rId36" Type="http://schemas.openxmlformats.org/officeDocument/2006/relationships/hyperlink" Target="https://edocs.puc.state.or.us/efdocs/HAH/um1930hah17224.pdf" TargetMode="External"/><Relationship Id="rId57" Type="http://schemas.openxmlformats.org/officeDocument/2006/relationships/hyperlink" Target="https://edocs.puc.state.or.us/efdocs/HAH/um1930hah94645.pdf" TargetMode="External"/><Relationship Id="rId106" Type="http://schemas.openxmlformats.org/officeDocument/2006/relationships/hyperlink" Target="https://edocs.puc.state.or.us/efdocs/HAH/um1930hah327471032.pdf" TargetMode="External"/><Relationship Id="rId127" Type="http://schemas.openxmlformats.org/officeDocument/2006/relationships/hyperlink" Target="https://edocs.puc.state.or.us/efdocs/HAH/um1930hah152727.pdf" TargetMode="External"/><Relationship Id="rId10" Type="http://schemas.openxmlformats.org/officeDocument/2006/relationships/hyperlink" Target="https://edocs.puc.state.or.us/efdocs/HAH/um1930hah17224.pdf" TargetMode="External"/><Relationship Id="rId31" Type="http://schemas.openxmlformats.org/officeDocument/2006/relationships/hyperlink" Target="https://edocs.puc.state.or.us/efdocs/HAH/um1930hah15137.pdf" TargetMode="External"/><Relationship Id="rId52" Type="http://schemas.openxmlformats.org/officeDocument/2006/relationships/hyperlink" Target="https://edocs.puc.state.or.us/efdocs/HAH/um1930hah17224.pdf" TargetMode="External"/><Relationship Id="rId73" Type="http://schemas.openxmlformats.org/officeDocument/2006/relationships/hyperlink" Target="https://edocs.puc.state.or.us/efdocs/HAH/um1930hah15575.pdf" TargetMode="External"/><Relationship Id="rId78" Type="http://schemas.openxmlformats.org/officeDocument/2006/relationships/hyperlink" Target="https://edocs.puc.state.or.us/efdocs/HAH/um1930hah93220.pdf" TargetMode="External"/><Relationship Id="rId94" Type="http://schemas.openxmlformats.org/officeDocument/2006/relationships/hyperlink" Target="https://edocs.puc.state.or.us/efdocs/HAH/um1930hah145236.pdf" TargetMode="External"/><Relationship Id="rId99" Type="http://schemas.openxmlformats.org/officeDocument/2006/relationships/hyperlink" Target="https://edocs.puc.state.or.us/efdocs/HAH/um1930hah15137.pdf" TargetMode="External"/><Relationship Id="rId101" Type="http://schemas.openxmlformats.org/officeDocument/2006/relationships/hyperlink" Target="https://edocs.puc.state.or.us/efdocs/HAH/um1930hah15210.pdf" TargetMode="External"/><Relationship Id="rId122" Type="http://schemas.openxmlformats.org/officeDocument/2006/relationships/hyperlink" Target="https://edocs.puc.state.or.us/efdocs/HAH/um1930hah145613.pdf" TargetMode="External"/><Relationship Id="rId143" Type="http://schemas.openxmlformats.org/officeDocument/2006/relationships/hyperlink" Target="https://edocs.puc.state.or.us/efdocs/HAH/um1930hah14537.pdf" TargetMode="External"/><Relationship Id="rId148" Type="http://schemas.openxmlformats.org/officeDocument/2006/relationships/hyperlink" Target="https://edocs.puc.state.or.us/efdocs/HAU/um1930hau10840.pdf" TargetMode="External"/><Relationship Id="rId164" Type="http://schemas.openxmlformats.org/officeDocument/2006/relationships/hyperlink" Target="https://apps.puc.state.or.us/orders/2020ords/20-137.pdf" TargetMode="External"/><Relationship Id="rId169" Type="http://schemas.openxmlformats.org/officeDocument/2006/relationships/hyperlink" Target="https://apps.puc.state.or.us/orders/2021ords/21-119.pdf" TargetMode="External"/><Relationship Id="rId185" Type="http://schemas.openxmlformats.org/officeDocument/2006/relationships/hyperlink" Target="https://edocs.puc.state.or.us/efdocs/HAU/um1930hau329110055.pdf" TargetMode="External"/><Relationship Id="rId4" Type="http://schemas.openxmlformats.org/officeDocument/2006/relationships/hyperlink" Target="https://edocs.puc.state.or.us/efdocs/HAH/um1930hah15210.pdf" TargetMode="External"/><Relationship Id="rId9" Type="http://schemas.openxmlformats.org/officeDocument/2006/relationships/hyperlink" Target="https://edocs.puc.state.or.us/efdocs/HAH/um1930hah17224.pdf" TargetMode="External"/><Relationship Id="rId180" Type="http://schemas.openxmlformats.org/officeDocument/2006/relationships/hyperlink" Target="https://apps.puc.state.or.us/orders/2024ords/24-143.pdf" TargetMode="External"/><Relationship Id="rId26" Type="http://schemas.openxmlformats.org/officeDocument/2006/relationships/hyperlink" Target="https://edocs.puc.state.or.us/efdocs/HAH/um1930hah9711.pdf" TargetMode="External"/><Relationship Id="rId47" Type="http://schemas.openxmlformats.org/officeDocument/2006/relationships/hyperlink" Target="https://edocs.puc.state.or.us/efdocs/HAH/um1930hah326626023.pdf" TargetMode="External"/><Relationship Id="rId68" Type="http://schemas.openxmlformats.org/officeDocument/2006/relationships/hyperlink" Target="https://edocs.puc.state.or.us/efdocs/HAH/um1930hah132928.pdf" TargetMode="External"/><Relationship Id="rId89" Type="http://schemas.openxmlformats.org/officeDocument/2006/relationships/hyperlink" Target="https://edocs.puc.state.or.us/efdocs/HAH/um1930hah13247.pdf" TargetMode="External"/><Relationship Id="rId112" Type="http://schemas.openxmlformats.org/officeDocument/2006/relationships/hyperlink" Target="https://edocs.puc.state.or.us/efdocs/HAH/um1930hah327471032.pdf" TargetMode="External"/><Relationship Id="rId133" Type="http://schemas.openxmlformats.org/officeDocument/2006/relationships/hyperlink" Target="https://apps.puc.state.or.us/orders/2022ords/22-481.pdf" TargetMode="External"/><Relationship Id="rId154" Type="http://schemas.openxmlformats.org/officeDocument/2006/relationships/hyperlink" Target="https://apps.puc.state.or.us/orders/2020ords/20-142.pdf" TargetMode="External"/><Relationship Id="rId175" Type="http://schemas.openxmlformats.org/officeDocument/2006/relationships/hyperlink" Target="https://edocs.puc.state.or.us/efdocs/HAU/um1930hau1616.pdf" TargetMode="External"/><Relationship Id="rId196" Type="http://schemas.openxmlformats.org/officeDocument/2006/relationships/hyperlink" Target="https://edocs.puc.state.or.us/efdocs/HAH/um1930hah17224.pdf" TargetMode="External"/><Relationship Id="rId16" Type="http://schemas.openxmlformats.org/officeDocument/2006/relationships/hyperlink" Target="https://edocs.puc.state.or.us/efdocs/HAH/um1930hah14537.pdf" TargetMode="External"/><Relationship Id="rId37" Type="http://schemas.openxmlformats.org/officeDocument/2006/relationships/hyperlink" Target="https://edocs.puc.state.or.us/efdocs/HAH/um1930hah15210.pdf" TargetMode="External"/><Relationship Id="rId58" Type="http://schemas.openxmlformats.org/officeDocument/2006/relationships/hyperlink" Target="https://edocs.puc.state.or.us/efdocs/HAH/um1930hah164915.pdf" TargetMode="External"/><Relationship Id="rId79" Type="http://schemas.openxmlformats.org/officeDocument/2006/relationships/hyperlink" Target="https://edocs.puc.state.or.us/efdocs/HAH/um1930hah111830.pdf" TargetMode="External"/><Relationship Id="rId102" Type="http://schemas.openxmlformats.org/officeDocument/2006/relationships/hyperlink" Target="https://edocs.puc.state.or.us/efdocs/HAH/um1930hah325686023.pdf" TargetMode="External"/><Relationship Id="rId123" Type="http://schemas.openxmlformats.org/officeDocument/2006/relationships/hyperlink" Target="https://edocs.puc.state.or.us/efdocs/HAH/um1930hah162612.pdf" TargetMode="External"/><Relationship Id="rId144" Type="http://schemas.openxmlformats.org/officeDocument/2006/relationships/hyperlink" Target="https://edocs.puc.state.or.us/efdocs/HAH/um1930hah94953.pdf" TargetMode="External"/><Relationship Id="rId90" Type="http://schemas.openxmlformats.org/officeDocument/2006/relationships/hyperlink" Target="https://edocs.puc.state.or.us/efdocs/HAH/um1930hah133250.pdf" TargetMode="External"/><Relationship Id="rId165" Type="http://schemas.openxmlformats.org/officeDocument/2006/relationships/hyperlink" Target="https://apps.puc.state.or.us/orders/2020ords/20-137.pdf" TargetMode="External"/><Relationship Id="rId186" Type="http://schemas.openxmlformats.org/officeDocument/2006/relationships/hyperlink" Target="https://edocs.puc.state.or.us/efdocs/HAU/um1930hau329110055.pdf" TargetMode="External"/><Relationship Id="rId27" Type="http://schemas.openxmlformats.org/officeDocument/2006/relationships/hyperlink" Target="https://edocs.puc.state.or.us/efdocs/HAH/um1930hah15210.pdf" TargetMode="External"/><Relationship Id="rId48" Type="http://schemas.openxmlformats.org/officeDocument/2006/relationships/hyperlink" Target="https://edocs.puc.state.or.us/efdocs/HAH/um1930hah326626023.pdf" TargetMode="External"/><Relationship Id="rId69" Type="http://schemas.openxmlformats.org/officeDocument/2006/relationships/hyperlink" Target="https://edocs.puc.state.or.us/efdocs/HAH/um1930hah124853.pdf" TargetMode="External"/><Relationship Id="rId113" Type="http://schemas.openxmlformats.org/officeDocument/2006/relationships/hyperlink" Target="https://edocs.puc.state.or.us/efdocs/HAH/um1930hah327471032.pdf" TargetMode="External"/><Relationship Id="rId134" Type="http://schemas.openxmlformats.org/officeDocument/2006/relationships/hyperlink" Target="https://apps.puc.state.or.us/orders/2022ords/22-481.pdf" TargetMode="External"/><Relationship Id="rId80" Type="http://schemas.openxmlformats.org/officeDocument/2006/relationships/hyperlink" Target="https://edocs.puc.state.or.us/efdocs/HAH/um1930hah111830.pdf" TargetMode="External"/><Relationship Id="rId155" Type="http://schemas.openxmlformats.org/officeDocument/2006/relationships/hyperlink" Target="https://apps.puc.state.or.us/orders/2020ords/20-142.pdf" TargetMode="External"/><Relationship Id="rId176" Type="http://schemas.openxmlformats.org/officeDocument/2006/relationships/hyperlink" Target="https://edocs.puc.state.or.us/efdocs/HAU/um1930hau1616.pdf" TargetMode="External"/><Relationship Id="rId197" Type="http://schemas.openxmlformats.org/officeDocument/2006/relationships/hyperlink" Target="https://apps.puc.state.or.us/orders/2024ords/24-226.pdf" TargetMode="External"/><Relationship Id="rId17" Type="http://schemas.openxmlformats.org/officeDocument/2006/relationships/hyperlink" Target="https://edocs.puc.state.or.us/efdocs/HAH/um1930hah132928.pdf" TargetMode="External"/><Relationship Id="rId38" Type="http://schemas.openxmlformats.org/officeDocument/2006/relationships/hyperlink" Target="https://edocs.puc.state.or.us/efdocs/HAH/um1930hah17224.pdf" TargetMode="External"/><Relationship Id="rId59" Type="http://schemas.openxmlformats.org/officeDocument/2006/relationships/hyperlink" Target="https://edocs.puc.state.or.us/efdocs/HAH/um1930hah164641.pdf" TargetMode="External"/><Relationship Id="rId103" Type="http://schemas.openxmlformats.org/officeDocument/2006/relationships/hyperlink" Target="https://edocs.puc.state.or.us/efdocs/HAH/um1930hah325686023.pdf" TargetMode="External"/><Relationship Id="rId124" Type="http://schemas.openxmlformats.org/officeDocument/2006/relationships/hyperlink" Target="https://edocs.puc.state.or.us/efdocs/HAH/um1930hah132928.pdf" TargetMode="External"/><Relationship Id="rId70" Type="http://schemas.openxmlformats.org/officeDocument/2006/relationships/hyperlink" Target="https://edocs.puc.state.or.us/efdocs/HAH/um1930hah133619.pdf" TargetMode="External"/><Relationship Id="rId91" Type="http://schemas.openxmlformats.org/officeDocument/2006/relationships/hyperlink" Target="https://edocs.puc.state.or.us/efdocs/HAH/um1930hah133441.pdf" TargetMode="External"/><Relationship Id="rId145" Type="http://schemas.openxmlformats.org/officeDocument/2006/relationships/hyperlink" Target="https://edocs.puc.state.or.us/efdocs/HAU/um1930hau10840.pdf" TargetMode="External"/><Relationship Id="rId166" Type="http://schemas.openxmlformats.org/officeDocument/2006/relationships/hyperlink" Target="https://apps.puc.state.or.us/orders/2020ords/20-078.pdf" TargetMode="External"/><Relationship Id="rId187" Type="http://schemas.openxmlformats.org/officeDocument/2006/relationships/hyperlink" Target="https://edocs.puc.state.or.us/efdocs/HAH/um1930hah152727.pdf" TargetMode="External"/><Relationship Id="rId1" Type="http://schemas.openxmlformats.org/officeDocument/2006/relationships/hyperlink" Target="https://edocs.puc.state.or.us/efdocs/HAH/um1930hah164641.pdf" TargetMode="External"/><Relationship Id="rId28" Type="http://schemas.openxmlformats.org/officeDocument/2006/relationships/hyperlink" Target="https://edocs.puc.state.or.us/efdocs/HAH/um1930hah17224.pdf" TargetMode="External"/><Relationship Id="rId49" Type="http://schemas.openxmlformats.org/officeDocument/2006/relationships/hyperlink" Target="https://edocs.puc.state.or.us/efdocs/HAH/um1930hah17224.pdf" TargetMode="External"/><Relationship Id="rId114" Type="http://schemas.openxmlformats.org/officeDocument/2006/relationships/hyperlink" Target="https://edocs.puc.state.or.us/efdocs/HAH/um1930hah17224.pdf" TargetMode="External"/><Relationship Id="rId60" Type="http://schemas.openxmlformats.org/officeDocument/2006/relationships/hyperlink" Target="https://edocs.puc.state.or.us/efdocs/HAH/um1930hah9711.pdf" TargetMode="External"/><Relationship Id="rId81" Type="http://schemas.openxmlformats.org/officeDocument/2006/relationships/hyperlink" Target="https://edocs.puc.state.or.us/efdocs/HAC/um1930hac154159.pdf" TargetMode="External"/><Relationship Id="rId135" Type="http://schemas.openxmlformats.org/officeDocument/2006/relationships/hyperlink" Target="https://apps.puc.state.or.us/orders/2022ords/22-481.pdf" TargetMode="External"/><Relationship Id="rId156" Type="http://schemas.openxmlformats.org/officeDocument/2006/relationships/hyperlink" Target="https://apps.puc.state.or.us/orders/2020ords/20-142.pdf" TargetMode="External"/><Relationship Id="rId177" Type="http://schemas.openxmlformats.org/officeDocument/2006/relationships/hyperlink" Target="https://edocs.puc.state.or.us/efdocs/HAU/um1930hau1616.pdf" TargetMode="External"/><Relationship Id="rId198" Type="http://schemas.openxmlformats.org/officeDocument/2006/relationships/printerSettings" Target="../printerSettings/printerSettings2.bin"/><Relationship Id="rId18" Type="http://schemas.openxmlformats.org/officeDocument/2006/relationships/hyperlink" Target="https://edocs.puc.state.or.us/efdocs/HAH/um1930hah164641.pdf" TargetMode="External"/><Relationship Id="rId39" Type="http://schemas.openxmlformats.org/officeDocument/2006/relationships/hyperlink" Target="https://edocs.puc.state.or.us/efdocs/HAH/um1930hah9711.pdf" TargetMode="External"/><Relationship Id="rId50" Type="http://schemas.openxmlformats.org/officeDocument/2006/relationships/hyperlink" Target="https://edocs.puc.state.or.us/efdocs/HAH/um1930hah15210.pdf" TargetMode="External"/><Relationship Id="rId104" Type="http://schemas.openxmlformats.org/officeDocument/2006/relationships/hyperlink" Target="https://edocs.puc.state.or.us/efdocs/HAH/um1930hah325483023.pdf" TargetMode="External"/><Relationship Id="rId125" Type="http://schemas.openxmlformats.org/officeDocument/2006/relationships/hyperlink" Target="https://edocs.puc.state.or.us/efdocs/HAH/um1930hah164641.pdf" TargetMode="External"/><Relationship Id="rId146" Type="http://schemas.openxmlformats.org/officeDocument/2006/relationships/hyperlink" Target="https://edocs.puc.state.or.us/efdocs/HAU/um1930hau10840.pdf" TargetMode="External"/><Relationship Id="rId167" Type="http://schemas.openxmlformats.org/officeDocument/2006/relationships/hyperlink" Target="https://apps.puc.state.or.us/orders/2020ords/20-078.pdf" TargetMode="External"/><Relationship Id="rId188" Type="http://schemas.openxmlformats.org/officeDocument/2006/relationships/hyperlink" Target="https://apps.puc.state.or.us/orders/2020ords/20-414.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edocs.puc.state.or.us/efdocs/HAH/um1930hah326608023.pdf" TargetMode="External"/><Relationship Id="rId2" Type="http://schemas.openxmlformats.org/officeDocument/2006/relationships/hyperlink" Target="https://edocs.puc.state.or.us/efdocs/HAH/um1930hah326626023.pdf" TargetMode="External"/><Relationship Id="rId1" Type="http://schemas.openxmlformats.org/officeDocument/2006/relationships/hyperlink" Target="https://edocs.puc.state.or.us/efdocs/HAH/um1930hah326626023.pdf" TargetMode="External"/><Relationship Id="rId4" Type="http://schemas.openxmlformats.org/officeDocument/2006/relationships/hyperlink" Target="https://edocs.puc.state.or.us/efdocs/HAH/um1930hah326851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96E8-8243-49ED-B5A9-41E3A4BAF1F9}">
  <dimension ref="A1:O61"/>
  <sheetViews>
    <sheetView tabSelected="1" zoomScale="80" zoomScaleNormal="80" workbookViewId="0"/>
  </sheetViews>
  <sheetFormatPr defaultColWidth="8.7109375" defaultRowHeight="15" customHeight="1"/>
  <cols>
    <col min="1" max="1" width="5.7109375" style="3" customWidth="1"/>
    <col min="2" max="2" width="9.28515625" style="3"/>
    <col min="3" max="4" width="16" style="3" customWidth="1"/>
    <col min="5" max="5" width="14.7109375" style="3" customWidth="1"/>
    <col min="6" max="6" width="19.42578125" style="3" customWidth="1"/>
    <col min="7" max="7" width="23.42578125" style="3" customWidth="1"/>
    <col min="8" max="8" width="5.5703125" style="3" customWidth="1"/>
    <col min="9" max="9" width="8.42578125" style="3" customWidth="1"/>
    <col min="10" max="10" width="17" style="3" customWidth="1"/>
    <col min="11" max="11" width="14.28515625" style="3" customWidth="1"/>
    <col min="12" max="12" width="16.85546875" style="30" customWidth="1"/>
    <col min="13" max="13" width="15.7109375" style="30" customWidth="1"/>
    <col min="14" max="14" width="20.42578125" style="30" customWidth="1"/>
    <col min="15" max="15" width="17.42578125" style="30" customWidth="1"/>
    <col min="16" max="16384" width="8.7109375" style="30"/>
  </cols>
  <sheetData>
    <row r="1" spans="1:14" ht="90" customHeight="1">
      <c r="E1" s="186" t="s">
        <v>0</v>
      </c>
      <c r="F1" s="186"/>
      <c r="G1" s="186"/>
      <c r="H1" s="186"/>
      <c r="J1" s="90" t="s">
        <v>1</v>
      </c>
      <c r="K1" s="42"/>
      <c r="L1" s="42"/>
      <c r="M1" s="42"/>
    </row>
    <row r="2" spans="1:14" s="52" customFormat="1" ht="14.25" customHeight="1">
      <c r="B2" s="53"/>
    </row>
    <row r="3" spans="1:14" ht="14.25" customHeight="1">
      <c r="A3" s="30"/>
      <c r="B3" s="117"/>
      <c r="C3" s="30"/>
      <c r="D3" s="30"/>
      <c r="E3" s="30"/>
      <c r="F3" s="30"/>
      <c r="G3" s="30"/>
      <c r="H3" s="30"/>
      <c r="I3" s="30"/>
      <c r="J3" s="30"/>
      <c r="K3" s="30"/>
    </row>
    <row r="4" spans="1:14" ht="18.75" customHeight="1">
      <c r="A4" s="30"/>
      <c r="B4" s="57" t="s">
        <v>2</v>
      </c>
      <c r="C4" s="30"/>
      <c r="D4" s="30"/>
      <c r="E4" s="30"/>
      <c r="F4" s="30"/>
      <c r="G4" s="30"/>
      <c r="H4" s="30"/>
      <c r="I4" s="58" t="s">
        <v>3</v>
      </c>
      <c r="J4" s="48"/>
      <c r="K4" s="48"/>
      <c r="L4" s="48"/>
      <c r="M4" s="48"/>
    </row>
    <row r="5" spans="1:14" ht="66" customHeight="1">
      <c r="A5" s="30"/>
      <c r="B5" s="117"/>
      <c r="C5" s="30"/>
      <c r="D5" s="30"/>
      <c r="E5" s="30"/>
      <c r="F5" s="30"/>
      <c r="G5" s="30"/>
      <c r="H5" s="30"/>
      <c r="I5" s="72" t="s">
        <v>4</v>
      </c>
      <c r="J5" s="72" t="s">
        <v>5</v>
      </c>
      <c r="K5" s="72" t="s">
        <v>6</v>
      </c>
      <c r="L5" s="72" t="s">
        <v>7</v>
      </c>
      <c r="M5" s="72" t="s">
        <v>8</v>
      </c>
      <c r="N5" s="72" t="s">
        <v>9</v>
      </c>
    </row>
    <row r="6" spans="1:14" ht="14.25" customHeight="1">
      <c r="A6" s="30"/>
      <c r="B6" s="117"/>
      <c r="C6" s="30"/>
      <c r="D6" s="30"/>
      <c r="E6" s="30"/>
      <c r="F6" s="30"/>
      <c r="G6" s="30"/>
      <c r="H6" s="54"/>
      <c r="I6" s="95" t="s">
        <v>10</v>
      </c>
      <c r="J6" s="63">
        <v>0</v>
      </c>
      <c r="K6" s="100">
        <v>0</v>
      </c>
      <c r="L6" s="64">
        <v>1</v>
      </c>
      <c r="M6" s="154">
        <v>0</v>
      </c>
      <c r="N6" s="65">
        <v>0</v>
      </c>
    </row>
    <row r="7" spans="1:14" ht="14.25" customHeight="1">
      <c r="A7" s="30"/>
      <c r="B7" s="117"/>
      <c r="C7" s="30"/>
      <c r="D7" s="30"/>
      <c r="E7" s="30"/>
      <c r="F7" s="30"/>
      <c r="G7" s="30"/>
      <c r="H7" s="55"/>
      <c r="I7" s="96" t="s">
        <v>11</v>
      </c>
      <c r="J7" s="63">
        <v>0</v>
      </c>
      <c r="K7" s="101">
        <v>3</v>
      </c>
      <c r="L7" s="67">
        <v>0</v>
      </c>
      <c r="M7" s="154">
        <v>2</v>
      </c>
      <c r="N7" s="65">
        <v>0</v>
      </c>
    </row>
    <row r="8" spans="1:14" ht="14.1" customHeight="1">
      <c r="A8" s="30"/>
      <c r="B8" s="117"/>
      <c r="C8" s="30"/>
      <c r="D8" s="30"/>
      <c r="E8" s="30"/>
      <c r="F8" s="30"/>
      <c r="G8" s="30"/>
      <c r="H8" s="55"/>
      <c r="I8" s="60" t="s">
        <v>12</v>
      </c>
      <c r="J8" s="152">
        <v>0</v>
      </c>
      <c r="K8" s="101">
        <v>2</v>
      </c>
      <c r="L8" s="67">
        <v>2</v>
      </c>
      <c r="M8" s="67">
        <v>0</v>
      </c>
      <c r="N8" s="65">
        <v>0</v>
      </c>
    </row>
    <row r="9" spans="1:14" ht="14.25" customHeight="1">
      <c r="A9" s="30"/>
      <c r="B9" s="117"/>
      <c r="C9" s="30"/>
      <c r="D9" s="30"/>
      <c r="E9" s="30"/>
      <c r="F9" s="30"/>
      <c r="G9" s="30"/>
      <c r="H9" s="55"/>
      <c r="I9" s="97" t="s">
        <v>13</v>
      </c>
      <c r="J9" s="155">
        <f>SUM(J6:J8)</f>
        <v>0</v>
      </c>
      <c r="K9" s="155">
        <f t="shared" ref="K9:M9" si="0">SUM(K6:K8)</f>
        <v>5</v>
      </c>
      <c r="L9" s="155">
        <f t="shared" si="0"/>
        <v>3</v>
      </c>
      <c r="M9" s="155">
        <f t="shared" si="0"/>
        <v>2</v>
      </c>
      <c r="N9" s="153">
        <v>0</v>
      </c>
    </row>
    <row r="10" spans="1:14" ht="14.25" customHeight="1">
      <c r="A10" s="30"/>
      <c r="B10" s="117"/>
      <c r="C10" s="30"/>
      <c r="D10" s="30"/>
      <c r="E10" s="30"/>
      <c r="F10" s="30"/>
      <c r="G10" s="30"/>
      <c r="H10" s="93"/>
      <c r="I10" s="156"/>
      <c r="J10" s="157"/>
      <c r="K10" s="157"/>
      <c r="L10" s="157"/>
      <c r="M10" s="157"/>
      <c r="N10" s="157"/>
    </row>
    <row r="11" spans="1:14" s="47" customFormat="1" ht="16.899999999999999" customHeight="1">
      <c r="I11" s="58" t="s">
        <v>14</v>
      </c>
      <c r="J11" s="48"/>
      <c r="K11" s="48"/>
      <c r="L11" s="48"/>
      <c r="M11" s="48"/>
      <c r="N11" s="48"/>
    </row>
    <row r="12" spans="1:14" s="47" customFormat="1" ht="15" hidden="1" customHeight="1">
      <c r="B12" s="57"/>
      <c r="I12" s="58"/>
      <c r="J12" s="48" t="s">
        <v>15</v>
      </c>
      <c r="K12" s="48" t="s">
        <v>16</v>
      </c>
      <c r="L12" s="48" t="s">
        <v>17</v>
      </c>
      <c r="M12" s="48"/>
      <c r="N12" s="48"/>
    </row>
    <row r="13" spans="1:14" s="40" customFormat="1" ht="46.5" customHeight="1">
      <c r="A13" s="29"/>
      <c r="H13" s="41"/>
      <c r="I13" s="72" t="s">
        <v>4</v>
      </c>
      <c r="J13" s="72" t="s">
        <v>18</v>
      </c>
      <c r="K13" s="72" t="s">
        <v>19</v>
      </c>
      <c r="L13" s="72" t="s">
        <v>20</v>
      </c>
      <c r="M13" s="72" t="s">
        <v>21</v>
      </c>
      <c r="N13" s="29"/>
    </row>
    <row r="14" spans="1:14" s="40" customFormat="1" ht="15.75" customHeight="1">
      <c r="A14" s="29"/>
      <c r="H14" s="54"/>
      <c r="I14" s="95" t="s">
        <v>10</v>
      </c>
      <c r="J14" s="63">
        <f>COUNTIFS('CSP Project Data'!$B$6:$B$100, $I14, 'CSP Project Data'!$E$6:$E$100, 'Executive Summary'!J$12)</f>
        <v>0</v>
      </c>
      <c r="K14" s="100">
        <f>COUNTIFS('CSP Project Data'!$B$6:$B$100, $I14, 'CSP Project Data'!$E$6:$E$100, 'Executive Summary'!K$12)</f>
        <v>0</v>
      </c>
      <c r="L14" s="64">
        <f>COUNTIFS('CSP Project Data'!$B$6:$B$100, $I14, 'CSP Project Data'!$E$6:$E$100, 'Executive Summary'!L$12)</f>
        <v>1</v>
      </c>
      <c r="M14" s="65">
        <f>SUM(J14:L14)</f>
        <v>1</v>
      </c>
      <c r="N14" s="2"/>
    </row>
    <row r="15" spans="1:14" ht="15.75">
      <c r="H15" s="55"/>
      <c r="I15" s="96" t="s">
        <v>11</v>
      </c>
      <c r="J15" s="66">
        <f>COUNTIFS('CSP Project Data'!$B$6:$B$100, $I15, 'CSP Project Data'!$E$6:$E$100, 'Executive Summary'!J$12)</f>
        <v>20</v>
      </c>
      <c r="K15" s="101">
        <f>COUNTIFS('CSP Project Data'!$B$6:$B$100, $I15, 'CSP Project Data'!$E$6:$E$100, 'Executive Summary'!K$12)</f>
        <v>6</v>
      </c>
      <c r="L15" s="67">
        <f>COUNTIFS('CSP Project Data'!$B$6:$B$100, $I15, 'CSP Project Data'!$E$6:$E$100, 'Executive Summary'!L$12)</f>
        <v>7</v>
      </c>
      <c r="M15" s="61">
        <f>SUM(J15:L15)</f>
        <v>33</v>
      </c>
      <c r="N15" s="3"/>
    </row>
    <row r="16" spans="1:14" ht="15.75">
      <c r="H16" s="55"/>
      <c r="I16" s="60" t="s">
        <v>12</v>
      </c>
      <c r="J16" s="66">
        <f>COUNTIFS('CSP Project Data'!$B$6:$B$100, $I16, 'CSP Project Data'!$E$6:$E$100, 'Executive Summary'!J$12)</f>
        <v>16</v>
      </c>
      <c r="K16" s="101">
        <f>COUNTIFS('CSP Project Data'!$B$6:$B$100, $I16, 'CSP Project Data'!$E$6:$E$100, 'Executive Summary'!K$12)</f>
        <v>0</v>
      </c>
      <c r="L16" s="67">
        <f>COUNTIFS('CSP Project Data'!$B$6:$B$100, $I16, 'CSP Project Data'!$E$6:$E$100, 'Executive Summary'!L$12)</f>
        <v>16</v>
      </c>
      <c r="M16" s="61">
        <f>SUM(J16:L16)</f>
        <v>32</v>
      </c>
      <c r="N16" s="3"/>
    </row>
    <row r="17" spans="2:15" ht="15.75">
      <c r="H17" s="55"/>
      <c r="I17" s="97" t="s">
        <v>13</v>
      </c>
      <c r="J17" s="98">
        <f>SUM(J14:J16)</f>
        <v>36</v>
      </c>
      <c r="K17" s="98">
        <f>SUM(K14:K16)</f>
        <v>6</v>
      </c>
      <c r="L17" s="98">
        <f>SUM(L14:L16)</f>
        <v>24</v>
      </c>
      <c r="M17" s="70">
        <f>SUM(M14:M16)</f>
        <v>66</v>
      </c>
      <c r="N17" s="3"/>
    </row>
    <row r="18" spans="2:15" ht="18" customHeight="1">
      <c r="H18" s="93"/>
      <c r="I18" s="103"/>
      <c r="J18" s="94"/>
      <c r="K18" s="94"/>
      <c r="L18" s="94"/>
      <c r="M18" s="94"/>
      <c r="N18" s="3"/>
    </row>
    <row r="19" spans="2:15" ht="17.25" customHeight="1">
      <c r="B19" s="91" t="s">
        <v>22</v>
      </c>
      <c r="I19" s="59" t="s">
        <v>23</v>
      </c>
      <c r="J19" s="30"/>
      <c r="K19" s="30"/>
      <c r="O19" s="3"/>
    </row>
    <row r="20" spans="2:15" ht="110.25">
      <c r="I20" s="71" t="s">
        <v>4</v>
      </c>
      <c r="J20" s="71" t="s">
        <v>24</v>
      </c>
      <c r="K20" s="71" t="s">
        <v>25</v>
      </c>
      <c r="L20" s="71" t="s">
        <v>26</v>
      </c>
      <c r="M20" s="71" t="s">
        <v>27</v>
      </c>
      <c r="N20" s="71" t="s">
        <v>28</v>
      </c>
    </row>
    <row r="21" spans="2:15" ht="15.6" customHeight="1">
      <c r="H21" s="56"/>
      <c r="I21" s="62" t="s">
        <v>10</v>
      </c>
      <c r="J21" s="63">
        <v>48</v>
      </c>
      <c r="K21" s="100">
        <f>COUNTIFS('CSP Project Data'!$U$6:$U$100,"Yes",'CSP Project Data'!$B$6:$B$100,'Executive Summary'!$I21)</f>
        <v>0</v>
      </c>
      <c r="L21" s="64">
        <f>SUMIFS('CSP Project Data'!Z$6:Z$100,'CSP Project Data'!$B$6:$B$100,'Executive Summary'!$I21)</f>
        <v>1</v>
      </c>
      <c r="M21" s="64">
        <f>SUMIFS('CSP Project Data'!AA$6:AA$100,'CSP Project Data'!$B$6:$B$100,'Executive Summary'!$I21)</f>
        <v>1</v>
      </c>
      <c r="N21" s="64">
        <f>SUMIFS('CSP Project Data'!AB$6:AB$100,'CSP Project Data'!$B$6:$B$100,'Executive Summary'!$I21)</f>
        <v>0</v>
      </c>
    </row>
    <row r="22" spans="2:15" ht="15.6" customHeight="1">
      <c r="H22" s="56"/>
      <c r="I22" s="60" t="s">
        <v>11</v>
      </c>
      <c r="J22" s="66">
        <v>31</v>
      </c>
      <c r="K22" s="100">
        <v>20</v>
      </c>
      <c r="L22" s="64">
        <f>SUMIFS('CSP Project Data'!Z$6:Z$100,'CSP Project Data'!$B$6:$B$100,'Executive Summary'!$I22)</f>
        <v>27</v>
      </c>
      <c r="M22" s="64">
        <f>SUMIFS('CSP Project Data'!AA$6:AA$100,'CSP Project Data'!$B$6:$B$100,'Executive Summary'!$I22)</f>
        <v>24</v>
      </c>
      <c r="N22" s="64">
        <f>SUMIFS('CSP Project Data'!AB$6:AB$100,'CSP Project Data'!$B$6:$B$100,'Executive Summary'!$I22)</f>
        <v>18</v>
      </c>
      <c r="O22" s="84"/>
    </row>
    <row r="23" spans="2:15" ht="15.6" customHeight="1">
      <c r="H23" s="56"/>
      <c r="I23" s="60" t="s">
        <v>12</v>
      </c>
      <c r="J23" s="66">
        <v>24</v>
      </c>
      <c r="K23" s="67">
        <v>20</v>
      </c>
      <c r="L23" s="67">
        <f>SUMIFS('CSP Project Data'!Z$6:Z$100,'CSP Project Data'!$B$6:$B$100,'Executive Summary'!$I23)</f>
        <v>20</v>
      </c>
      <c r="M23" s="67">
        <f>SUMIFS('CSP Project Data'!AA$6:AA$100,'CSP Project Data'!$B$6:$B$100,'Executive Summary'!$I23)</f>
        <v>20</v>
      </c>
      <c r="N23" s="67">
        <f>SUMIFS('CSP Project Data'!AB$6:AB$100,'CSP Project Data'!$B$6:$B$100,'Executive Summary'!$I23)</f>
        <v>7</v>
      </c>
      <c r="O23" s="84"/>
    </row>
    <row r="24" spans="2:15" ht="15.6" customHeight="1">
      <c r="H24" s="56"/>
      <c r="I24" s="68" t="s">
        <v>13</v>
      </c>
      <c r="J24" s="69" t="s">
        <v>29</v>
      </c>
      <c r="K24" s="102">
        <f>SUM(K21:K23)</f>
        <v>40</v>
      </c>
      <c r="L24" s="102">
        <f t="shared" ref="L24:N24" si="1">SUM(L21:L23)</f>
        <v>48</v>
      </c>
      <c r="M24" s="102">
        <f t="shared" si="1"/>
        <v>45</v>
      </c>
      <c r="N24" s="102">
        <f t="shared" si="1"/>
        <v>25</v>
      </c>
      <c r="O24" s="84"/>
    </row>
    <row r="25" spans="2:15" ht="51.75" customHeight="1">
      <c r="C25" s="91"/>
      <c r="D25" s="91"/>
      <c r="E25" s="91"/>
      <c r="F25" s="91"/>
      <c r="G25" s="91"/>
      <c r="I25" s="188"/>
      <c r="J25" s="188"/>
      <c r="K25" s="188"/>
      <c r="L25" s="3"/>
      <c r="M25" s="188" t="s">
        <v>30</v>
      </c>
      <c r="N25" s="188"/>
      <c r="O25" s="111"/>
    </row>
    <row r="26" spans="2:15" ht="9" customHeight="1">
      <c r="B26" s="187"/>
      <c r="C26" s="187"/>
      <c r="D26" s="187"/>
      <c r="E26" s="187"/>
      <c r="F26" s="187"/>
      <c r="G26" s="187"/>
      <c r="L26" s="3"/>
      <c r="M26" s="3"/>
      <c r="N26" s="49"/>
    </row>
    <row r="27" spans="2:15" ht="18.600000000000001" customHeight="1">
      <c r="B27" s="187"/>
      <c r="C27" s="187"/>
      <c r="D27" s="187"/>
      <c r="E27" s="187"/>
      <c r="F27" s="187"/>
      <c r="G27" s="187"/>
      <c r="L27" s="3"/>
      <c r="M27" s="3"/>
      <c r="N27" s="49"/>
    </row>
    <row r="28" spans="2:15" ht="9" customHeight="1">
      <c r="B28" s="99"/>
      <c r="C28" s="99"/>
      <c r="D28" s="99"/>
      <c r="E28" s="99"/>
      <c r="F28" s="99"/>
      <c r="G28" s="99"/>
      <c r="H28" s="30"/>
      <c r="L28" s="3"/>
      <c r="M28" s="3"/>
      <c r="N28" s="49"/>
    </row>
    <row r="30" spans="2:15">
      <c r="L30" s="3"/>
    </row>
    <row r="31" spans="2:15" ht="15.6" customHeight="1">
      <c r="L31" s="3"/>
    </row>
    <row r="32" spans="2:15">
      <c r="I32" s="30"/>
      <c r="J32" s="30"/>
      <c r="K32" s="30"/>
      <c r="L32" s="3"/>
    </row>
    <row r="33" spans="1:12">
      <c r="L33" s="3"/>
    </row>
    <row r="34" spans="1:12">
      <c r="L34" s="3"/>
    </row>
    <row r="36" spans="1:12"/>
    <row r="37" spans="1:12"/>
    <row r="38" spans="1:12"/>
    <row r="39" spans="1:12" ht="47.25" customHeight="1"/>
    <row r="40" spans="1:12" ht="25.15" customHeight="1"/>
    <row r="41" spans="1:12" ht="13.5" customHeight="1"/>
    <row r="42" spans="1:12"/>
    <row r="43" spans="1:12">
      <c r="B43" s="29"/>
    </row>
    <row r="44" spans="1:12"/>
    <row r="45" spans="1:12"/>
    <row r="46" spans="1:12">
      <c r="A46" s="30"/>
    </row>
    <row r="50"/>
    <row r="51"/>
    <row r="52"/>
    <row r="53"/>
    <row r="54"/>
    <row r="57"/>
    <row r="58"/>
    <row r="59"/>
    <row r="60"/>
    <row r="61"/>
  </sheetData>
  <sheetProtection algorithmName="SHA-512" hashValue="T8Pjknct8RRvdgm6hl9cHJHJ506CwGuJjLxIis71FDfcqhYFLN4/nbQi+Hxk594ht5cqhH48lOSj6PICWUyUnA==" saltValue="/Zlk580fygpBlJCQedPytg==" spinCount="100000" sheet="1" objects="1" scenarios="1" sort="0" autoFilter="0" pivotTables="0"/>
  <mergeCells count="4">
    <mergeCell ref="E1:H1"/>
    <mergeCell ref="B26:G27"/>
    <mergeCell ref="M25:N25"/>
    <mergeCell ref="I25:K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3C361-A73A-4E2F-BBE7-9006D499669B}">
  <dimension ref="A1:AB75"/>
  <sheetViews>
    <sheetView topLeftCell="A2" zoomScale="70" zoomScaleNormal="70" workbookViewId="0">
      <pane xSplit="4" ySplit="5" topLeftCell="J7" activePane="bottomRight" state="frozen"/>
      <selection pane="bottomRight" activeCell="L7" sqref="L7"/>
      <selection pane="bottomLeft" activeCell="A7" sqref="A7"/>
      <selection pane="topRight" activeCell="E2" sqref="E2"/>
    </sheetView>
  </sheetViews>
  <sheetFormatPr defaultColWidth="8.7109375" defaultRowHeight="15" customHeight="1"/>
  <cols>
    <col min="1" max="1" width="13.42578125" style="38" customWidth="1"/>
    <col min="2" max="2" width="8.5703125" style="2" customWidth="1"/>
    <col min="3" max="3" width="19.28515625" customWidth="1"/>
    <col min="4" max="4" width="23.28515625" style="2" bestFit="1" customWidth="1"/>
    <col min="5" max="5" width="18.7109375" style="2" bestFit="1" customWidth="1"/>
    <col min="6" max="7" width="20.7109375" style="2" customWidth="1"/>
    <col min="8" max="8" width="11.7109375" style="2" customWidth="1"/>
    <col min="9" max="9" width="14.28515625" style="2" bestFit="1" customWidth="1"/>
    <col min="10" max="10" width="20.85546875" style="2" customWidth="1"/>
    <col min="11" max="11" width="24.28515625" style="2" bestFit="1" customWidth="1"/>
    <col min="12" max="12" width="17.7109375" style="38" customWidth="1"/>
    <col min="13" max="13" width="16.85546875" style="2" customWidth="1"/>
    <col min="14" max="14" width="15.5703125" style="2" customWidth="1"/>
    <col min="15" max="15" width="23.42578125" customWidth="1"/>
    <col min="16" max="16" width="22.42578125" customWidth="1"/>
    <col min="17" max="17" width="15.42578125" customWidth="1"/>
    <col min="18" max="18" width="13.5703125" customWidth="1"/>
    <col min="19" max="19" width="15.42578125" customWidth="1"/>
    <col min="20" max="20" width="19.7109375" customWidth="1"/>
    <col min="21" max="21" width="13.28515625" customWidth="1"/>
    <col min="22" max="22" width="22.7109375" style="2" customWidth="1"/>
    <col min="23" max="25" width="23.28515625" style="2" customWidth="1"/>
    <col min="26" max="26" width="11.28515625" style="114" hidden="1" customWidth="1"/>
    <col min="27" max="27" width="9.42578125" style="114" hidden="1" customWidth="1"/>
    <col min="28" max="28" width="9.140625" style="2" hidden="1" customWidth="1"/>
    <col min="29" max="16384" width="8.7109375" style="3"/>
  </cols>
  <sheetData>
    <row r="1" spans="1:28" ht="19.899999999999999" hidden="1" customHeight="1">
      <c r="F1"/>
      <c r="G1"/>
      <c r="H1"/>
      <c r="I1"/>
      <c r="J1"/>
      <c r="K1" s="27">
        <f ca="1">TODAY()</f>
        <v>45492</v>
      </c>
      <c r="Z1" s="2"/>
      <c r="AA1" s="2"/>
    </row>
    <row r="2" spans="1:28" s="30" customFormat="1" ht="76.900000000000006" customHeight="1">
      <c r="A2" s="51"/>
      <c r="B2" s="3"/>
      <c r="C2" s="3"/>
      <c r="D2" s="186" t="s">
        <v>31</v>
      </c>
      <c r="E2" s="186"/>
      <c r="F2" s="186"/>
      <c r="G2" s="186"/>
      <c r="H2" s="50"/>
      <c r="I2" s="50"/>
      <c r="J2" s="50"/>
      <c r="K2" s="3"/>
      <c r="L2" s="42"/>
      <c r="M2" s="42"/>
      <c r="N2" s="42"/>
      <c r="O2" s="42"/>
      <c r="P2" s="186" t="s">
        <v>31</v>
      </c>
      <c r="Q2" s="186"/>
      <c r="R2" s="186"/>
      <c r="S2" s="186"/>
      <c r="T2" s="186"/>
      <c r="W2" s="30" t="s">
        <v>32</v>
      </c>
      <c r="Z2" s="115"/>
    </row>
    <row r="3" spans="1:28" s="30" customFormat="1" ht="13.9" customHeight="1">
      <c r="A3" s="51"/>
      <c r="B3" s="3"/>
      <c r="E3" s="118" t="s">
        <v>33</v>
      </c>
      <c r="F3" s="119"/>
      <c r="G3" s="120"/>
      <c r="H3" s="165"/>
      <c r="I3" s="166"/>
      <c r="J3" s="50"/>
      <c r="K3" s="3"/>
      <c r="L3" s="42"/>
      <c r="M3" s="42"/>
      <c r="N3" s="42"/>
      <c r="O3" s="42"/>
      <c r="P3" s="42"/>
      <c r="Q3" s="118" t="s">
        <v>33</v>
      </c>
      <c r="R3" s="119"/>
      <c r="S3" s="119"/>
      <c r="T3" s="119"/>
      <c r="U3" s="120"/>
      <c r="V3" s="121"/>
      <c r="Z3" s="115"/>
    </row>
    <row r="4" spans="1:28" s="30" customFormat="1" ht="17.45" customHeight="1">
      <c r="A4" s="51"/>
      <c r="B4" s="3"/>
      <c r="C4" s="3"/>
      <c r="D4" s="86"/>
      <c r="E4" s="86"/>
      <c r="F4" s="86"/>
      <c r="G4" s="50"/>
      <c r="H4" s="50"/>
      <c r="I4" s="50"/>
      <c r="J4" s="50"/>
      <c r="K4" s="3"/>
      <c r="L4" s="42"/>
      <c r="M4" s="42"/>
      <c r="N4" s="42"/>
      <c r="O4" s="42"/>
      <c r="P4" s="42"/>
      <c r="Z4" s="115"/>
    </row>
    <row r="5" spans="1:28" s="30" customFormat="1" ht="14.1" customHeight="1">
      <c r="A5" s="74"/>
      <c r="B5" s="75"/>
      <c r="C5" s="75"/>
      <c r="D5" s="76"/>
      <c r="E5" s="76"/>
      <c r="F5" s="77"/>
      <c r="G5" s="78"/>
      <c r="H5" s="78"/>
      <c r="I5" s="78"/>
      <c r="J5" s="78"/>
      <c r="K5" s="75"/>
      <c r="L5" s="79"/>
      <c r="M5" s="79"/>
      <c r="N5" s="79"/>
      <c r="O5" s="79"/>
      <c r="P5" s="79"/>
      <c r="Q5" s="80"/>
      <c r="R5" s="80"/>
      <c r="S5" s="80"/>
      <c r="T5" s="80"/>
      <c r="U5" s="80"/>
      <c r="V5" s="80"/>
      <c r="W5" s="80"/>
      <c r="X5" s="80"/>
      <c r="Y5" s="80"/>
      <c r="Z5" s="116"/>
      <c r="AA5" s="80"/>
      <c r="AB5" s="159"/>
    </row>
    <row r="6" spans="1:28" ht="105">
      <c r="A6" s="81" t="s">
        <v>34</v>
      </c>
      <c r="B6" s="82" t="s">
        <v>35</v>
      </c>
      <c r="C6" s="83" t="s">
        <v>36</v>
      </c>
      <c r="D6" s="82" t="s">
        <v>37</v>
      </c>
      <c r="E6" s="82" t="s">
        <v>38</v>
      </c>
      <c r="F6" s="82" t="s">
        <v>39</v>
      </c>
      <c r="G6" s="82" t="s">
        <v>40</v>
      </c>
      <c r="H6" s="82" t="s">
        <v>41</v>
      </c>
      <c r="I6" s="82" t="s">
        <v>42</v>
      </c>
      <c r="J6" s="82" t="s">
        <v>43</v>
      </c>
      <c r="K6" s="82" t="s">
        <v>44</v>
      </c>
      <c r="L6" s="81" t="s">
        <v>45</v>
      </c>
      <c r="M6" s="82" t="s">
        <v>46</v>
      </c>
      <c r="N6" s="82" t="s">
        <v>47</v>
      </c>
      <c r="O6" s="82" t="s">
        <v>48</v>
      </c>
      <c r="P6" s="82" t="s">
        <v>49</v>
      </c>
      <c r="Q6" s="82" t="s">
        <v>50</v>
      </c>
      <c r="R6" s="82" t="s">
        <v>51</v>
      </c>
      <c r="S6" s="81" t="s">
        <v>52</v>
      </c>
      <c r="T6" s="81" t="s">
        <v>53</v>
      </c>
      <c r="U6" s="82" t="s">
        <v>54</v>
      </c>
      <c r="V6" s="82" t="s">
        <v>55</v>
      </c>
      <c r="W6" s="82" t="s">
        <v>56</v>
      </c>
      <c r="X6" s="82" t="s">
        <v>57</v>
      </c>
      <c r="Y6" s="82" t="s">
        <v>58</v>
      </c>
      <c r="Z6" s="82" t="s">
        <v>59</v>
      </c>
      <c r="AA6" s="82" t="s">
        <v>60</v>
      </c>
      <c r="AB6" s="160" t="s">
        <v>61</v>
      </c>
    </row>
    <row r="7" spans="1:28" ht="114.75">
      <c r="A7" s="123" t="s">
        <v>62</v>
      </c>
      <c r="B7" s="105" t="s">
        <v>11</v>
      </c>
      <c r="C7" s="73" t="s">
        <v>63</v>
      </c>
      <c r="D7" s="105" t="s">
        <v>64</v>
      </c>
      <c r="E7" s="105" t="s">
        <v>15</v>
      </c>
      <c r="F7" s="105" t="s">
        <v>65</v>
      </c>
      <c r="G7" s="105" t="s">
        <v>66</v>
      </c>
      <c r="H7" s="124">
        <v>2</v>
      </c>
      <c r="I7" s="105" t="s">
        <v>67</v>
      </c>
      <c r="J7" s="92">
        <v>951</v>
      </c>
      <c r="K7" s="125">
        <v>44666</v>
      </c>
      <c r="L7" s="126" t="s">
        <v>68</v>
      </c>
      <c r="M7" s="125">
        <v>45454</v>
      </c>
      <c r="N7" s="126" t="s">
        <v>69</v>
      </c>
      <c r="O7" s="127">
        <f t="shared" ref="O7:O38" ca="1" si="0">IF(E7&lt;&gt;"Operational",($K$1-K7)/30.4, E7)</f>
        <v>27.171052631578949</v>
      </c>
      <c r="P7" s="127" t="str">
        <f t="shared" ref="P7:P38" si="1">IF(E7&lt;&gt;"Pre-Certified",ROUND((N7-K7)/30.4, 0), "Not Yet Certified")</f>
        <v>Not Yet Certified</v>
      </c>
      <c r="Q7" s="124" t="s">
        <v>70</v>
      </c>
      <c r="R7" s="128">
        <v>45562</v>
      </c>
      <c r="S7" s="129">
        <f t="shared" ref="S7:S38" si="2">IF(R7="Data Not Available","Data Not Available",ROUND((R7-K7)/30.4,))</f>
        <v>29</v>
      </c>
      <c r="T7" s="130" t="s">
        <v>71</v>
      </c>
      <c r="U7" s="73" t="s">
        <v>71</v>
      </c>
      <c r="V7" s="105" t="s">
        <v>72</v>
      </c>
      <c r="W7" s="105" t="s">
        <v>73</v>
      </c>
      <c r="X7" s="167" t="s">
        <v>74</v>
      </c>
      <c r="Y7" s="105" t="s">
        <v>75</v>
      </c>
      <c r="Z7" s="112">
        <v>1</v>
      </c>
      <c r="AA7" s="104"/>
      <c r="AB7" s="161">
        <v>1</v>
      </c>
    </row>
    <row r="8" spans="1:28" ht="47.45" customHeight="1">
      <c r="A8" s="123" t="s">
        <v>76</v>
      </c>
      <c r="B8" s="105" t="s">
        <v>11</v>
      </c>
      <c r="C8" s="73" t="s">
        <v>77</v>
      </c>
      <c r="D8" s="105" t="s">
        <v>78</v>
      </c>
      <c r="E8" s="105" t="s">
        <v>16</v>
      </c>
      <c r="F8" s="105" t="s">
        <v>65</v>
      </c>
      <c r="G8" s="105" t="s">
        <v>66</v>
      </c>
      <c r="H8" s="124">
        <v>2</v>
      </c>
      <c r="I8" s="105" t="s">
        <v>67</v>
      </c>
      <c r="J8" s="92">
        <v>2250</v>
      </c>
      <c r="K8" s="125">
        <v>44666</v>
      </c>
      <c r="L8" s="126" t="s">
        <v>79</v>
      </c>
      <c r="M8" s="125" t="s">
        <v>16</v>
      </c>
      <c r="N8" s="126">
        <v>45455</v>
      </c>
      <c r="O8" s="127">
        <f t="shared" ca="1" si="0"/>
        <v>27.171052631578949</v>
      </c>
      <c r="P8" s="127">
        <f t="shared" si="1"/>
        <v>26</v>
      </c>
      <c r="Q8" s="124" t="s">
        <v>80</v>
      </c>
      <c r="R8" s="128">
        <v>45464</v>
      </c>
      <c r="S8" s="129">
        <f t="shared" si="2"/>
        <v>26</v>
      </c>
      <c r="T8" s="130" t="s">
        <v>71</v>
      </c>
      <c r="U8" s="73" t="s">
        <v>71</v>
      </c>
      <c r="V8" s="105" t="s">
        <v>81</v>
      </c>
      <c r="W8" s="105" t="s">
        <v>82</v>
      </c>
      <c r="X8" s="104" t="s">
        <v>83</v>
      </c>
      <c r="Y8" s="107" t="s">
        <v>75</v>
      </c>
      <c r="Z8" s="113">
        <v>1</v>
      </c>
      <c r="AA8" s="113">
        <v>1</v>
      </c>
      <c r="AB8" s="162">
        <v>1</v>
      </c>
    </row>
    <row r="9" spans="1:28" ht="29.25">
      <c r="A9" s="123" t="s">
        <v>84</v>
      </c>
      <c r="B9" s="105" t="s">
        <v>12</v>
      </c>
      <c r="C9" s="73" t="s">
        <v>85</v>
      </c>
      <c r="D9" s="105" t="s">
        <v>86</v>
      </c>
      <c r="E9" s="105" t="s">
        <v>15</v>
      </c>
      <c r="F9" s="105" t="s">
        <v>87</v>
      </c>
      <c r="G9" s="105" t="s">
        <v>87</v>
      </c>
      <c r="H9" s="124">
        <v>2</v>
      </c>
      <c r="I9" s="105" t="s">
        <v>67</v>
      </c>
      <c r="J9" s="92">
        <v>2500</v>
      </c>
      <c r="K9" s="125">
        <v>45122</v>
      </c>
      <c r="L9" s="126" t="s">
        <v>29</v>
      </c>
      <c r="M9" s="125">
        <v>45672</v>
      </c>
      <c r="N9" s="126" t="s">
        <v>69</v>
      </c>
      <c r="O9" s="127">
        <f t="shared" ca="1" si="0"/>
        <v>12.171052631578949</v>
      </c>
      <c r="P9" s="127" t="str">
        <f t="shared" si="1"/>
        <v>Not Yet Certified</v>
      </c>
      <c r="Q9" s="126">
        <v>45824</v>
      </c>
      <c r="R9" s="126">
        <v>45856</v>
      </c>
      <c r="S9" s="129">
        <f t="shared" si="2"/>
        <v>24</v>
      </c>
      <c r="T9" s="131" t="s">
        <v>71</v>
      </c>
      <c r="U9" s="73" t="s">
        <v>71</v>
      </c>
      <c r="V9" s="105" t="s">
        <v>67</v>
      </c>
      <c r="W9" s="105" t="s">
        <v>67</v>
      </c>
      <c r="X9" s="104" t="s">
        <v>88</v>
      </c>
      <c r="Y9" s="107" t="s">
        <v>75</v>
      </c>
      <c r="Z9" s="108"/>
      <c r="AA9" s="108"/>
      <c r="AB9" s="163"/>
    </row>
    <row r="10" spans="1:28" ht="29.25">
      <c r="A10" s="138" t="s">
        <v>89</v>
      </c>
      <c r="B10" s="139" t="s">
        <v>12</v>
      </c>
      <c r="C10" s="140" t="s">
        <v>90</v>
      </c>
      <c r="D10" s="139" t="s">
        <v>91</v>
      </c>
      <c r="E10" s="139" t="s">
        <v>17</v>
      </c>
      <c r="F10" s="139" t="s">
        <v>92</v>
      </c>
      <c r="G10" s="139" t="s">
        <v>93</v>
      </c>
      <c r="H10" s="141">
        <v>2</v>
      </c>
      <c r="I10" s="139" t="s">
        <v>67</v>
      </c>
      <c r="J10" s="142">
        <v>2970</v>
      </c>
      <c r="K10" s="143">
        <v>44666</v>
      </c>
      <c r="L10" s="144" t="s">
        <v>94</v>
      </c>
      <c r="M10" s="143" t="s">
        <v>16</v>
      </c>
      <c r="N10" s="144">
        <v>45468</v>
      </c>
      <c r="O10" s="145" t="str">
        <f>IF(E10&lt;&gt;"Operational",($K$1-K10)/30.4, E10)</f>
        <v>Operational</v>
      </c>
      <c r="P10" s="145">
        <f>IF(E10&lt;&gt;"Pre-Certified",ROUND((N10-K10)/30.4, 0), "Not Yet Certified")</f>
        <v>26</v>
      </c>
      <c r="Q10" s="144">
        <v>44727</v>
      </c>
      <c r="R10" s="144">
        <v>45275</v>
      </c>
      <c r="S10" s="147">
        <f t="shared" si="2"/>
        <v>20</v>
      </c>
      <c r="T10" s="149" t="s">
        <v>71</v>
      </c>
      <c r="U10" s="140" t="s">
        <v>71</v>
      </c>
      <c r="V10" s="139" t="s">
        <v>95</v>
      </c>
      <c r="W10" s="139" t="s">
        <v>96</v>
      </c>
      <c r="X10" s="108" t="s">
        <v>97</v>
      </c>
      <c r="Y10" s="109" t="s">
        <v>98</v>
      </c>
      <c r="Z10" s="113">
        <v>1</v>
      </c>
      <c r="AA10" s="113">
        <v>1</v>
      </c>
      <c r="AB10" s="162">
        <v>1</v>
      </c>
    </row>
    <row r="11" spans="1:28" ht="57.75">
      <c r="A11" s="123" t="s">
        <v>99</v>
      </c>
      <c r="B11" s="105" t="s">
        <v>12</v>
      </c>
      <c r="C11" s="73" t="s">
        <v>100</v>
      </c>
      <c r="D11" s="105" t="s">
        <v>101</v>
      </c>
      <c r="E11" s="105" t="s">
        <v>15</v>
      </c>
      <c r="F11" s="105" t="s">
        <v>102</v>
      </c>
      <c r="G11" s="105" t="s">
        <v>66</v>
      </c>
      <c r="H11" s="124">
        <v>1</v>
      </c>
      <c r="I11" s="105" t="s">
        <v>67</v>
      </c>
      <c r="J11" s="92">
        <v>2970</v>
      </c>
      <c r="K11" s="125">
        <v>43948</v>
      </c>
      <c r="L11" s="126" t="s">
        <v>103</v>
      </c>
      <c r="M11" s="125">
        <v>45523</v>
      </c>
      <c r="N11" s="126" t="s">
        <v>69</v>
      </c>
      <c r="O11" s="127">
        <f t="shared" ca="1" si="0"/>
        <v>50.789473684210527</v>
      </c>
      <c r="P11" s="127" t="str">
        <f t="shared" si="1"/>
        <v>Not Yet Certified</v>
      </c>
      <c r="Q11" s="126" t="s">
        <v>104</v>
      </c>
      <c r="R11" s="126">
        <v>45499</v>
      </c>
      <c r="S11" s="129">
        <f t="shared" si="2"/>
        <v>51</v>
      </c>
      <c r="T11" s="130" t="s">
        <v>71</v>
      </c>
      <c r="U11" s="105" t="s">
        <v>71</v>
      </c>
      <c r="V11" s="105" t="s">
        <v>105</v>
      </c>
      <c r="W11" s="105" t="s">
        <v>106</v>
      </c>
      <c r="X11" s="104" t="s">
        <v>107</v>
      </c>
      <c r="Y11" s="107" t="s">
        <v>75</v>
      </c>
      <c r="Z11" s="112">
        <v>1</v>
      </c>
      <c r="AA11" s="112">
        <v>1</v>
      </c>
      <c r="AB11" s="161">
        <v>1</v>
      </c>
    </row>
    <row r="12" spans="1:28" ht="17.45" customHeight="1">
      <c r="A12" s="138" t="s">
        <v>108</v>
      </c>
      <c r="B12" s="139" t="s">
        <v>11</v>
      </c>
      <c r="C12" s="140" t="s">
        <v>109</v>
      </c>
      <c r="D12" s="139" t="s">
        <v>110</v>
      </c>
      <c r="E12" s="139" t="s">
        <v>16</v>
      </c>
      <c r="F12" s="139" t="s">
        <v>65</v>
      </c>
      <c r="G12" s="139" t="s">
        <v>65</v>
      </c>
      <c r="H12" s="141">
        <v>2</v>
      </c>
      <c r="I12" s="139" t="s">
        <v>67</v>
      </c>
      <c r="J12" s="142">
        <v>1350</v>
      </c>
      <c r="K12" s="143">
        <v>44896</v>
      </c>
      <c r="L12" s="144" t="s">
        <v>29</v>
      </c>
      <c r="M12" s="143" t="s">
        <v>16</v>
      </c>
      <c r="N12" s="144">
        <v>45483</v>
      </c>
      <c r="O12" s="145">
        <f t="shared" ca="1" si="0"/>
        <v>19.605263157894736</v>
      </c>
      <c r="P12" s="145">
        <f t="shared" si="1"/>
        <v>19</v>
      </c>
      <c r="Q12" s="144">
        <v>45226</v>
      </c>
      <c r="R12" s="146">
        <v>45434</v>
      </c>
      <c r="S12" s="147">
        <f t="shared" si="2"/>
        <v>18</v>
      </c>
      <c r="T12" s="148" t="s">
        <v>71</v>
      </c>
      <c r="U12" s="140" t="s">
        <v>67</v>
      </c>
      <c r="V12" s="139" t="s">
        <v>67</v>
      </c>
      <c r="W12" s="139" t="s">
        <v>67</v>
      </c>
      <c r="X12" s="108" t="s">
        <v>111</v>
      </c>
      <c r="Y12" s="109" t="s">
        <v>16</v>
      </c>
      <c r="Z12" s="104"/>
      <c r="AA12" s="104"/>
      <c r="AB12" s="164"/>
    </row>
    <row r="13" spans="1:28" ht="29.25">
      <c r="A13" s="132" t="s">
        <v>112</v>
      </c>
      <c r="B13" s="73" t="s">
        <v>12</v>
      </c>
      <c r="C13" s="73" t="s">
        <v>113</v>
      </c>
      <c r="D13" s="73" t="s">
        <v>114</v>
      </c>
      <c r="E13" s="105" t="s">
        <v>15</v>
      </c>
      <c r="F13" s="123" t="s">
        <v>115</v>
      </c>
      <c r="G13" s="105" t="s">
        <v>115</v>
      </c>
      <c r="H13" s="124">
        <v>2</v>
      </c>
      <c r="I13" s="105" t="s">
        <v>67</v>
      </c>
      <c r="J13" s="92">
        <v>1000</v>
      </c>
      <c r="K13" s="125">
        <v>45429</v>
      </c>
      <c r="L13" s="126" t="s">
        <v>29</v>
      </c>
      <c r="M13" s="125">
        <v>45978</v>
      </c>
      <c r="N13" s="126" t="s">
        <v>69</v>
      </c>
      <c r="O13" s="127">
        <f t="shared" ca="1" si="0"/>
        <v>2.0723684210526319</v>
      </c>
      <c r="P13" s="127" t="str">
        <f t="shared" si="1"/>
        <v>Not Yet Certified</v>
      </c>
      <c r="Q13" s="124" t="s">
        <v>116</v>
      </c>
      <c r="R13" s="126">
        <v>45930</v>
      </c>
      <c r="S13" s="133">
        <f t="shared" si="2"/>
        <v>16</v>
      </c>
      <c r="T13" s="131" t="s">
        <v>117</v>
      </c>
      <c r="U13" s="73" t="s">
        <v>67</v>
      </c>
      <c r="V13" s="105" t="s">
        <v>67</v>
      </c>
      <c r="W13" s="105" t="s">
        <v>67</v>
      </c>
      <c r="X13" s="104" t="s">
        <v>118</v>
      </c>
      <c r="Y13" s="107" t="s">
        <v>75</v>
      </c>
      <c r="Z13" s="104"/>
      <c r="AA13" s="104"/>
      <c r="AB13" s="164"/>
    </row>
    <row r="14" spans="1:28" ht="57.75">
      <c r="A14" s="123" t="s">
        <v>119</v>
      </c>
      <c r="B14" s="105" t="s">
        <v>11</v>
      </c>
      <c r="C14" s="73" t="s">
        <v>120</v>
      </c>
      <c r="D14" s="105" t="s">
        <v>121</v>
      </c>
      <c r="E14" s="105" t="s">
        <v>15</v>
      </c>
      <c r="F14" s="105" t="s">
        <v>122</v>
      </c>
      <c r="G14" s="105" t="s">
        <v>122</v>
      </c>
      <c r="H14" s="124">
        <v>2</v>
      </c>
      <c r="I14" s="105" t="s">
        <v>67</v>
      </c>
      <c r="J14" s="92">
        <v>2400</v>
      </c>
      <c r="K14" s="125">
        <v>44681</v>
      </c>
      <c r="L14" s="126">
        <v>45253</v>
      </c>
      <c r="M14" s="125">
        <v>45925</v>
      </c>
      <c r="N14" s="126" t="s">
        <v>69</v>
      </c>
      <c r="O14" s="127">
        <f t="shared" ca="1" si="0"/>
        <v>26.67763157894737</v>
      </c>
      <c r="P14" s="127" t="str">
        <f t="shared" si="1"/>
        <v>Not Yet Certified</v>
      </c>
      <c r="Q14" s="126" t="s">
        <v>123</v>
      </c>
      <c r="R14" s="128">
        <v>45930</v>
      </c>
      <c r="S14" s="129">
        <f t="shared" si="2"/>
        <v>41</v>
      </c>
      <c r="T14" s="130" t="s">
        <v>67</v>
      </c>
      <c r="U14" s="73" t="s">
        <v>67</v>
      </c>
      <c r="V14" s="105" t="s">
        <v>124</v>
      </c>
      <c r="W14" s="105" t="s">
        <v>125</v>
      </c>
      <c r="X14" s="104" t="s">
        <v>126</v>
      </c>
      <c r="Y14" s="107" t="s">
        <v>75</v>
      </c>
      <c r="Z14" s="112">
        <v>1</v>
      </c>
      <c r="AA14" s="112">
        <v>1</v>
      </c>
      <c r="AB14" s="161">
        <v>1</v>
      </c>
    </row>
    <row r="15" spans="1:28" ht="57.75">
      <c r="A15" s="123" t="s">
        <v>127</v>
      </c>
      <c r="B15" s="105" t="s">
        <v>11</v>
      </c>
      <c r="C15" s="73" t="s">
        <v>128</v>
      </c>
      <c r="D15" s="105" t="s">
        <v>129</v>
      </c>
      <c r="E15" s="105" t="s">
        <v>15</v>
      </c>
      <c r="F15" s="105" t="s">
        <v>122</v>
      </c>
      <c r="G15" s="105" t="s">
        <v>122</v>
      </c>
      <c r="H15" s="124">
        <v>2</v>
      </c>
      <c r="I15" s="105" t="s">
        <v>67</v>
      </c>
      <c r="J15" s="92">
        <v>2990</v>
      </c>
      <c r="K15" s="125">
        <v>44681</v>
      </c>
      <c r="L15" s="126">
        <v>45253</v>
      </c>
      <c r="M15" s="125">
        <v>45930</v>
      </c>
      <c r="N15" s="126" t="s">
        <v>69</v>
      </c>
      <c r="O15" s="127">
        <f t="shared" ca="1" si="0"/>
        <v>26.67763157894737</v>
      </c>
      <c r="P15" s="127" t="str">
        <f t="shared" si="1"/>
        <v>Not Yet Certified</v>
      </c>
      <c r="Q15" s="126">
        <v>45128</v>
      </c>
      <c r="R15" s="128">
        <v>45930</v>
      </c>
      <c r="S15" s="129">
        <f t="shared" si="2"/>
        <v>41</v>
      </c>
      <c r="T15" s="130" t="s">
        <v>67</v>
      </c>
      <c r="U15" s="73" t="s">
        <v>67</v>
      </c>
      <c r="V15" s="105" t="s">
        <v>124</v>
      </c>
      <c r="W15" s="105" t="s">
        <v>125</v>
      </c>
      <c r="X15" s="104" t="s">
        <v>126</v>
      </c>
      <c r="Y15" s="107" t="s">
        <v>75</v>
      </c>
      <c r="Z15" s="112">
        <v>1</v>
      </c>
      <c r="AA15" s="112">
        <v>1</v>
      </c>
      <c r="AB15" s="161">
        <v>1</v>
      </c>
    </row>
    <row r="16" spans="1:28" ht="57.75">
      <c r="A16" s="123" t="s">
        <v>130</v>
      </c>
      <c r="B16" s="105" t="s">
        <v>12</v>
      </c>
      <c r="C16" s="73" t="s">
        <v>131</v>
      </c>
      <c r="D16" s="105" t="s">
        <v>132</v>
      </c>
      <c r="E16" s="105" t="s">
        <v>15</v>
      </c>
      <c r="F16" s="105" t="s">
        <v>87</v>
      </c>
      <c r="G16" s="158" t="s">
        <v>66</v>
      </c>
      <c r="H16" s="124">
        <v>2</v>
      </c>
      <c r="I16" s="105" t="s">
        <v>67</v>
      </c>
      <c r="J16" s="92">
        <v>2500</v>
      </c>
      <c r="K16" s="125">
        <v>44666</v>
      </c>
      <c r="L16" s="126">
        <v>45153</v>
      </c>
      <c r="M16" s="125">
        <v>45657</v>
      </c>
      <c r="N16" s="126" t="s">
        <v>69</v>
      </c>
      <c r="O16" s="127">
        <f t="shared" ca="1" si="0"/>
        <v>27.171052631578949</v>
      </c>
      <c r="P16" s="127" t="str">
        <f t="shared" si="1"/>
        <v>Not Yet Certified</v>
      </c>
      <c r="Q16" s="126" t="s">
        <v>133</v>
      </c>
      <c r="R16" s="126">
        <v>45630</v>
      </c>
      <c r="S16" s="129">
        <f t="shared" si="2"/>
        <v>32</v>
      </c>
      <c r="T16" s="130" t="s">
        <v>71</v>
      </c>
      <c r="U16" s="73" t="s">
        <v>67</v>
      </c>
      <c r="V16" s="105" t="s">
        <v>134</v>
      </c>
      <c r="W16" s="105" t="s">
        <v>67</v>
      </c>
      <c r="X16" s="104" t="s">
        <v>135</v>
      </c>
      <c r="Y16" s="107" t="s">
        <v>75</v>
      </c>
      <c r="Z16" s="112">
        <v>1</v>
      </c>
      <c r="AA16" s="112">
        <v>1</v>
      </c>
      <c r="AB16" s="164"/>
    </row>
    <row r="17" spans="1:28" ht="29.25">
      <c r="A17" s="123" t="s">
        <v>136</v>
      </c>
      <c r="B17" s="105" t="s">
        <v>11</v>
      </c>
      <c r="C17" s="73" t="s">
        <v>137</v>
      </c>
      <c r="D17" s="105" t="s">
        <v>138</v>
      </c>
      <c r="E17" s="105" t="s">
        <v>15</v>
      </c>
      <c r="F17" s="105" t="s">
        <v>92</v>
      </c>
      <c r="G17" s="158" t="s">
        <v>139</v>
      </c>
      <c r="H17" s="124">
        <v>2</v>
      </c>
      <c r="I17" s="105" t="s">
        <v>67</v>
      </c>
      <c r="J17" s="92">
        <v>1500</v>
      </c>
      <c r="K17" s="125">
        <v>44666</v>
      </c>
      <c r="L17" s="126">
        <v>45214</v>
      </c>
      <c r="M17" s="125">
        <v>45565</v>
      </c>
      <c r="N17" s="126" t="s">
        <v>69</v>
      </c>
      <c r="O17" s="127">
        <f t="shared" ca="1" si="0"/>
        <v>27.171052631578949</v>
      </c>
      <c r="P17" s="127" t="str">
        <f t="shared" si="1"/>
        <v>Not Yet Certified</v>
      </c>
      <c r="Q17" s="124" t="s">
        <v>140</v>
      </c>
      <c r="R17" s="128">
        <v>45632</v>
      </c>
      <c r="S17" s="129">
        <f t="shared" si="2"/>
        <v>32</v>
      </c>
      <c r="T17" s="130" t="s">
        <v>71</v>
      </c>
      <c r="U17" s="73" t="s">
        <v>71</v>
      </c>
      <c r="V17" s="105" t="s">
        <v>67</v>
      </c>
      <c r="W17" s="105" t="s">
        <v>67</v>
      </c>
      <c r="X17" s="104" t="s">
        <v>141</v>
      </c>
      <c r="Y17" s="107" t="s">
        <v>75</v>
      </c>
      <c r="Z17" s="104"/>
      <c r="AA17" s="104"/>
      <c r="AB17" s="164"/>
    </row>
    <row r="18" spans="1:28" ht="72">
      <c r="A18" s="123" t="s">
        <v>142</v>
      </c>
      <c r="B18" s="105" t="s">
        <v>11</v>
      </c>
      <c r="C18" s="73" t="s">
        <v>143</v>
      </c>
      <c r="D18" s="105" t="s">
        <v>144</v>
      </c>
      <c r="E18" s="105" t="s">
        <v>15</v>
      </c>
      <c r="F18" s="105" t="s">
        <v>92</v>
      </c>
      <c r="G18" s="158" t="s">
        <v>145</v>
      </c>
      <c r="H18" s="124">
        <v>1</v>
      </c>
      <c r="I18" s="105" t="s">
        <v>67</v>
      </c>
      <c r="J18" s="92">
        <v>2125</v>
      </c>
      <c r="K18" s="125">
        <v>44194</v>
      </c>
      <c r="L18" s="124" t="s">
        <v>146</v>
      </c>
      <c r="M18" s="125">
        <v>45565</v>
      </c>
      <c r="N18" s="126" t="s">
        <v>69</v>
      </c>
      <c r="O18" s="127">
        <f t="shared" ca="1" si="0"/>
        <v>42.69736842105263</v>
      </c>
      <c r="P18" s="127" t="str">
        <f t="shared" si="1"/>
        <v>Not Yet Certified</v>
      </c>
      <c r="Q18" s="124" t="s">
        <v>147</v>
      </c>
      <c r="R18" s="128">
        <v>45541</v>
      </c>
      <c r="S18" s="129">
        <f t="shared" si="2"/>
        <v>44</v>
      </c>
      <c r="T18" s="130" t="s">
        <v>71</v>
      </c>
      <c r="U18" s="73" t="s">
        <v>71</v>
      </c>
      <c r="V18" s="105" t="s">
        <v>148</v>
      </c>
      <c r="W18" s="105" t="s">
        <v>67</v>
      </c>
      <c r="X18" s="104" t="s">
        <v>149</v>
      </c>
      <c r="Y18" s="107" t="s">
        <v>75</v>
      </c>
      <c r="Z18" s="112">
        <v>1</v>
      </c>
      <c r="AA18" s="112">
        <v>1</v>
      </c>
      <c r="AB18" s="164"/>
    </row>
    <row r="19" spans="1:28" ht="29.25">
      <c r="A19" s="123" t="s">
        <v>150</v>
      </c>
      <c r="B19" s="105" t="s">
        <v>11</v>
      </c>
      <c r="C19" s="73" t="s">
        <v>151</v>
      </c>
      <c r="D19" s="105" t="s">
        <v>152</v>
      </c>
      <c r="E19" s="105" t="s">
        <v>15</v>
      </c>
      <c r="F19" s="105" t="s">
        <v>92</v>
      </c>
      <c r="G19" s="158" t="s">
        <v>93</v>
      </c>
      <c r="H19" s="124">
        <v>2</v>
      </c>
      <c r="I19" s="105" t="s">
        <v>67</v>
      </c>
      <c r="J19" s="92">
        <v>1000</v>
      </c>
      <c r="K19" s="125">
        <v>44692</v>
      </c>
      <c r="L19" s="126">
        <v>45241</v>
      </c>
      <c r="M19" s="125">
        <v>45546</v>
      </c>
      <c r="N19" s="126" t="s">
        <v>69</v>
      </c>
      <c r="O19" s="127">
        <f t="shared" ca="1" si="0"/>
        <v>26.315789473684212</v>
      </c>
      <c r="P19" s="127" t="str">
        <f t="shared" si="1"/>
        <v>Not Yet Certified</v>
      </c>
      <c r="Q19" s="124" t="s">
        <v>153</v>
      </c>
      <c r="R19" s="128">
        <v>45100</v>
      </c>
      <c r="S19" s="129">
        <f t="shared" si="2"/>
        <v>13</v>
      </c>
      <c r="T19" s="131" t="s">
        <v>154</v>
      </c>
      <c r="U19" s="73" t="s">
        <v>71</v>
      </c>
      <c r="V19" s="105" t="s">
        <v>155</v>
      </c>
      <c r="W19" s="105" t="s">
        <v>156</v>
      </c>
      <c r="X19" s="104" t="s">
        <v>157</v>
      </c>
      <c r="Y19" s="107" t="s">
        <v>75</v>
      </c>
      <c r="Z19" s="112">
        <v>1</v>
      </c>
      <c r="AA19" s="112">
        <v>1</v>
      </c>
      <c r="AB19" s="161">
        <v>1</v>
      </c>
    </row>
    <row r="20" spans="1:28" ht="29.25">
      <c r="A20" s="123" t="s">
        <v>158</v>
      </c>
      <c r="B20" s="105" t="s">
        <v>11</v>
      </c>
      <c r="C20" s="73" t="s">
        <v>159</v>
      </c>
      <c r="D20" s="105" t="s">
        <v>160</v>
      </c>
      <c r="E20" s="105" t="s">
        <v>15</v>
      </c>
      <c r="F20" s="105" t="s">
        <v>92</v>
      </c>
      <c r="G20" s="158" t="s">
        <v>161</v>
      </c>
      <c r="H20" s="124">
        <v>2</v>
      </c>
      <c r="I20" s="105" t="s">
        <v>67</v>
      </c>
      <c r="J20" s="92">
        <v>1500</v>
      </c>
      <c r="K20" s="125">
        <v>44692</v>
      </c>
      <c r="L20" s="126">
        <v>45242</v>
      </c>
      <c r="M20" s="125">
        <v>45547</v>
      </c>
      <c r="N20" s="126" t="s">
        <v>69</v>
      </c>
      <c r="O20" s="127">
        <f t="shared" ca="1" si="0"/>
        <v>26.315789473684212</v>
      </c>
      <c r="P20" s="127" t="str">
        <f t="shared" si="1"/>
        <v>Not Yet Certified</v>
      </c>
      <c r="Q20" s="124" t="s">
        <v>153</v>
      </c>
      <c r="R20" s="128">
        <v>45100</v>
      </c>
      <c r="S20" s="129">
        <f t="shared" si="2"/>
        <v>13</v>
      </c>
      <c r="T20" s="131" t="s">
        <v>154</v>
      </c>
      <c r="U20" s="73" t="s">
        <v>71</v>
      </c>
      <c r="V20" s="105" t="s">
        <v>155</v>
      </c>
      <c r="W20" s="105" t="s">
        <v>156</v>
      </c>
      <c r="X20" s="104" t="s">
        <v>157</v>
      </c>
      <c r="Y20" s="107" t="s">
        <v>75</v>
      </c>
      <c r="Z20" s="112">
        <v>1</v>
      </c>
      <c r="AA20" s="112">
        <v>1</v>
      </c>
      <c r="AB20" s="161">
        <v>1</v>
      </c>
    </row>
    <row r="21" spans="1:28" ht="43.5">
      <c r="A21" s="123" t="s">
        <v>162</v>
      </c>
      <c r="B21" s="105" t="s">
        <v>12</v>
      </c>
      <c r="C21" s="73" t="s">
        <v>163</v>
      </c>
      <c r="D21" s="105" t="s">
        <v>164</v>
      </c>
      <c r="E21" s="73" t="s">
        <v>17</v>
      </c>
      <c r="F21" s="105" t="s">
        <v>87</v>
      </c>
      <c r="G21" s="158" t="s">
        <v>165</v>
      </c>
      <c r="H21" s="124">
        <v>1</v>
      </c>
      <c r="I21" s="105" t="s">
        <v>67</v>
      </c>
      <c r="J21" s="92">
        <v>2500</v>
      </c>
      <c r="K21" s="125">
        <v>43948</v>
      </c>
      <c r="L21" s="124" t="s">
        <v>166</v>
      </c>
      <c r="M21" s="129" t="s">
        <v>17</v>
      </c>
      <c r="N21" s="126">
        <v>44895</v>
      </c>
      <c r="O21" s="127" t="str">
        <f t="shared" si="0"/>
        <v>Operational</v>
      </c>
      <c r="P21" s="127">
        <f t="shared" si="1"/>
        <v>31</v>
      </c>
      <c r="Q21" s="126" t="s">
        <v>167</v>
      </c>
      <c r="R21" s="126">
        <v>44908</v>
      </c>
      <c r="S21" s="129">
        <f t="shared" si="2"/>
        <v>32</v>
      </c>
      <c r="T21" s="131" t="s">
        <v>117</v>
      </c>
      <c r="U21" s="73" t="s">
        <v>67</v>
      </c>
      <c r="V21" s="105" t="s">
        <v>168</v>
      </c>
      <c r="W21" s="105" t="s">
        <v>67</v>
      </c>
      <c r="X21" s="105" t="s">
        <v>29</v>
      </c>
      <c r="Y21" s="107" t="s">
        <v>75</v>
      </c>
      <c r="Z21" s="105">
        <v>1</v>
      </c>
      <c r="AA21" s="105">
        <v>1</v>
      </c>
      <c r="AB21" s="164"/>
    </row>
    <row r="22" spans="1:28" ht="57.75">
      <c r="A22" s="123" t="s">
        <v>169</v>
      </c>
      <c r="B22" s="105" t="s">
        <v>11</v>
      </c>
      <c r="C22" s="73" t="s">
        <v>170</v>
      </c>
      <c r="D22" s="105" t="s">
        <v>171</v>
      </c>
      <c r="E22" s="105" t="s">
        <v>15</v>
      </c>
      <c r="F22" s="105" t="s">
        <v>65</v>
      </c>
      <c r="G22" s="105" t="s">
        <v>66</v>
      </c>
      <c r="H22" s="124">
        <v>2</v>
      </c>
      <c r="I22" s="105" t="s">
        <v>67</v>
      </c>
      <c r="J22" s="92">
        <v>2990</v>
      </c>
      <c r="K22" s="125">
        <v>44666</v>
      </c>
      <c r="L22" s="126">
        <v>45214</v>
      </c>
      <c r="M22" s="125">
        <v>45580</v>
      </c>
      <c r="N22" s="126" t="s">
        <v>69</v>
      </c>
      <c r="O22" s="127">
        <f t="shared" ca="1" si="0"/>
        <v>27.171052631578949</v>
      </c>
      <c r="P22" s="127" t="str">
        <f t="shared" si="1"/>
        <v>Not Yet Certified</v>
      </c>
      <c r="Q22" s="124" t="s">
        <v>172</v>
      </c>
      <c r="R22" s="128">
        <v>45583</v>
      </c>
      <c r="S22" s="129">
        <f t="shared" si="2"/>
        <v>30</v>
      </c>
      <c r="T22" s="130" t="s">
        <v>71</v>
      </c>
      <c r="U22" s="73" t="s">
        <v>71</v>
      </c>
      <c r="V22" s="105" t="s">
        <v>173</v>
      </c>
      <c r="W22" s="105" t="s">
        <v>96</v>
      </c>
      <c r="X22" s="104" t="s">
        <v>174</v>
      </c>
      <c r="Y22" s="107" t="s">
        <v>75</v>
      </c>
      <c r="Z22" s="112">
        <v>1</v>
      </c>
      <c r="AA22" s="112">
        <v>1</v>
      </c>
      <c r="AB22" s="161">
        <v>1</v>
      </c>
    </row>
    <row r="23" spans="1:28" ht="43.5">
      <c r="A23" s="123" t="s">
        <v>175</v>
      </c>
      <c r="B23" s="105" t="s">
        <v>11</v>
      </c>
      <c r="C23" s="73" t="s">
        <v>176</v>
      </c>
      <c r="D23" s="105" t="s">
        <v>177</v>
      </c>
      <c r="E23" s="73" t="s">
        <v>17</v>
      </c>
      <c r="F23" s="73" t="s">
        <v>65</v>
      </c>
      <c r="G23" s="105" t="s">
        <v>145</v>
      </c>
      <c r="H23" s="124">
        <v>1</v>
      </c>
      <c r="I23" s="105" t="s">
        <v>71</v>
      </c>
      <c r="J23" s="92">
        <v>359</v>
      </c>
      <c r="K23" s="125">
        <v>44406</v>
      </c>
      <c r="L23" s="126">
        <v>44953</v>
      </c>
      <c r="M23" s="129" t="s">
        <v>17</v>
      </c>
      <c r="N23" s="126">
        <v>44909</v>
      </c>
      <c r="O23" s="127" t="str">
        <f t="shared" si="0"/>
        <v>Operational</v>
      </c>
      <c r="P23" s="127">
        <f t="shared" si="1"/>
        <v>17</v>
      </c>
      <c r="Q23" s="124" t="s">
        <v>116</v>
      </c>
      <c r="R23" s="128">
        <v>44852</v>
      </c>
      <c r="S23" s="129">
        <f t="shared" si="2"/>
        <v>15</v>
      </c>
      <c r="T23" s="131" t="s">
        <v>116</v>
      </c>
      <c r="U23" s="73" t="s">
        <v>71</v>
      </c>
      <c r="V23" s="105" t="s">
        <v>168</v>
      </c>
      <c r="W23" s="105" t="s">
        <v>67</v>
      </c>
      <c r="X23" s="105" t="s">
        <v>29</v>
      </c>
      <c r="Y23" s="107" t="s">
        <v>75</v>
      </c>
      <c r="Z23" s="105">
        <v>1</v>
      </c>
      <c r="AA23" s="105">
        <v>1</v>
      </c>
      <c r="AB23" s="164"/>
    </row>
    <row r="24" spans="1:28" ht="72">
      <c r="A24" s="123" t="s">
        <v>178</v>
      </c>
      <c r="B24" s="105" t="s">
        <v>12</v>
      </c>
      <c r="C24" s="73" t="s">
        <v>179</v>
      </c>
      <c r="D24" s="105" t="s">
        <v>180</v>
      </c>
      <c r="E24" s="105" t="s">
        <v>15</v>
      </c>
      <c r="F24" s="105" t="s">
        <v>181</v>
      </c>
      <c r="G24" s="105" t="s">
        <v>66</v>
      </c>
      <c r="H24" s="124">
        <v>1</v>
      </c>
      <c r="I24" s="105" t="s">
        <v>67</v>
      </c>
      <c r="J24" s="92">
        <v>2565</v>
      </c>
      <c r="K24" s="125">
        <v>43948</v>
      </c>
      <c r="L24" s="126" t="s">
        <v>182</v>
      </c>
      <c r="M24" s="125">
        <v>45473</v>
      </c>
      <c r="N24" s="126" t="s">
        <v>69</v>
      </c>
      <c r="O24" s="127">
        <f t="shared" ca="1" si="0"/>
        <v>50.789473684210527</v>
      </c>
      <c r="P24" s="127" t="str">
        <f t="shared" si="1"/>
        <v>Not Yet Certified</v>
      </c>
      <c r="Q24" s="126" t="s">
        <v>183</v>
      </c>
      <c r="R24" s="126">
        <v>45497</v>
      </c>
      <c r="S24" s="129">
        <f t="shared" si="2"/>
        <v>51</v>
      </c>
      <c r="T24" s="130" t="s">
        <v>71</v>
      </c>
      <c r="U24" s="73" t="s">
        <v>71</v>
      </c>
      <c r="V24" s="105" t="s">
        <v>184</v>
      </c>
      <c r="W24" s="105" t="s">
        <v>106</v>
      </c>
      <c r="X24" s="104" t="s">
        <v>107</v>
      </c>
      <c r="Y24" s="107" t="s">
        <v>75</v>
      </c>
      <c r="Z24" s="113">
        <v>1</v>
      </c>
      <c r="AA24" s="113">
        <v>1</v>
      </c>
      <c r="AB24" s="162">
        <v>1</v>
      </c>
    </row>
    <row r="25" spans="1:28" ht="29.25">
      <c r="A25" s="123" t="s">
        <v>185</v>
      </c>
      <c r="B25" s="105" t="s">
        <v>11</v>
      </c>
      <c r="C25" s="73" t="s">
        <v>186</v>
      </c>
      <c r="D25" s="105" t="s">
        <v>187</v>
      </c>
      <c r="E25" s="105" t="s">
        <v>15</v>
      </c>
      <c r="F25" s="105" t="s">
        <v>92</v>
      </c>
      <c r="G25" s="105" t="s">
        <v>188</v>
      </c>
      <c r="H25" s="124">
        <v>2</v>
      </c>
      <c r="I25" s="105" t="s">
        <v>67</v>
      </c>
      <c r="J25" s="92">
        <v>1250</v>
      </c>
      <c r="K25" s="125">
        <v>44896</v>
      </c>
      <c r="L25" s="124" t="s">
        <v>29</v>
      </c>
      <c r="M25" s="125">
        <v>45444</v>
      </c>
      <c r="N25" s="126" t="s">
        <v>69</v>
      </c>
      <c r="O25" s="127">
        <f t="shared" ca="1" si="0"/>
        <v>19.605263157894736</v>
      </c>
      <c r="P25" s="127" t="str">
        <f t="shared" si="1"/>
        <v>Not Yet Certified</v>
      </c>
      <c r="Q25" s="124" t="s">
        <v>189</v>
      </c>
      <c r="R25" s="128">
        <v>45807</v>
      </c>
      <c r="S25" s="129">
        <f t="shared" si="2"/>
        <v>30</v>
      </c>
      <c r="T25" s="130" t="s">
        <v>71</v>
      </c>
      <c r="U25" s="73" t="s">
        <v>71</v>
      </c>
      <c r="V25" s="105" t="s">
        <v>67</v>
      </c>
      <c r="W25" s="105" t="s">
        <v>67</v>
      </c>
      <c r="X25" s="104" t="s">
        <v>190</v>
      </c>
      <c r="Y25" s="107" t="s">
        <v>75</v>
      </c>
      <c r="Z25" s="104"/>
      <c r="AA25" s="104"/>
      <c r="AB25" s="164"/>
    </row>
    <row r="26" spans="1:28" ht="29.25">
      <c r="A26" s="123" t="s">
        <v>191</v>
      </c>
      <c r="B26" s="105" t="s">
        <v>12</v>
      </c>
      <c r="C26" s="73" t="s">
        <v>192</v>
      </c>
      <c r="D26" s="105" t="s">
        <v>193</v>
      </c>
      <c r="E26" s="105" t="s">
        <v>15</v>
      </c>
      <c r="F26" s="105" t="s">
        <v>181</v>
      </c>
      <c r="G26" s="105" t="s">
        <v>66</v>
      </c>
      <c r="H26" s="124">
        <v>2</v>
      </c>
      <c r="I26" s="105" t="s">
        <v>67</v>
      </c>
      <c r="J26" s="92">
        <v>1260</v>
      </c>
      <c r="K26" s="125">
        <v>44681</v>
      </c>
      <c r="L26" s="126">
        <v>45229</v>
      </c>
      <c r="M26" s="125">
        <v>45535</v>
      </c>
      <c r="N26" s="126" t="s">
        <v>69</v>
      </c>
      <c r="O26" s="127">
        <f t="shared" ca="1" si="0"/>
        <v>26.67763157894737</v>
      </c>
      <c r="P26" s="127" t="str">
        <f t="shared" si="1"/>
        <v>Not Yet Certified</v>
      </c>
      <c r="Q26" s="126" t="s">
        <v>194</v>
      </c>
      <c r="R26" s="126">
        <v>45561</v>
      </c>
      <c r="S26" s="129">
        <f t="shared" si="2"/>
        <v>29</v>
      </c>
      <c r="T26" s="131" t="s">
        <v>71</v>
      </c>
      <c r="U26" s="73" t="s">
        <v>71</v>
      </c>
      <c r="V26" s="105" t="s">
        <v>72</v>
      </c>
      <c r="W26" s="105" t="s">
        <v>106</v>
      </c>
      <c r="X26" s="104" t="s">
        <v>107</v>
      </c>
      <c r="Y26" s="107" t="s">
        <v>75</v>
      </c>
      <c r="Z26" s="112">
        <v>1</v>
      </c>
      <c r="AA26" s="112">
        <v>1</v>
      </c>
      <c r="AB26" s="161">
        <v>1</v>
      </c>
    </row>
    <row r="27" spans="1:28" ht="43.5">
      <c r="A27" s="123" t="s">
        <v>195</v>
      </c>
      <c r="B27" s="105" t="s">
        <v>12</v>
      </c>
      <c r="C27" s="73" t="s">
        <v>196</v>
      </c>
      <c r="D27" s="105" t="s">
        <v>197</v>
      </c>
      <c r="E27" s="73" t="s">
        <v>17</v>
      </c>
      <c r="F27" s="73" t="s">
        <v>65</v>
      </c>
      <c r="G27" s="105" t="s">
        <v>198</v>
      </c>
      <c r="H27" s="124">
        <v>1</v>
      </c>
      <c r="I27" s="105" t="s">
        <v>67</v>
      </c>
      <c r="J27" s="92">
        <v>2500</v>
      </c>
      <c r="K27" s="125">
        <v>43948</v>
      </c>
      <c r="L27" s="124" t="s">
        <v>199</v>
      </c>
      <c r="M27" s="129" t="s">
        <v>17</v>
      </c>
      <c r="N27" s="126">
        <v>44895</v>
      </c>
      <c r="O27" s="127" t="str">
        <f t="shared" si="0"/>
        <v>Operational</v>
      </c>
      <c r="P27" s="127">
        <f t="shared" si="1"/>
        <v>31</v>
      </c>
      <c r="Q27" s="126">
        <v>44018</v>
      </c>
      <c r="R27" s="126">
        <v>44348</v>
      </c>
      <c r="S27" s="129">
        <f t="shared" si="2"/>
        <v>13</v>
      </c>
      <c r="T27" s="130" t="s">
        <v>67</v>
      </c>
      <c r="U27" s="73" t="s">
        <v>71</v>
      </c>
      <c r="V27" s="105" t="s">
        <v>168</v>
      </c>
      <c r="W27" s="105" t="s">
        <v>67</v>
      </c>
      <c r="X27" s="105" t="s">
        <v>29</v>
      </c>
      <c r="Y27" s="107" t="s">
        <v>75</v>
      </c>
      <c r="Z27" s="105">
        <v>1</v>
      </c>
      <c r="AA27" s="105">
        <v>1</v>
      </c>
      <c r="AB27" s="164"/>
    </row>
    <row r="28" spans="1:28" ht="29.25">
      <c r="A28" s="123" t="s">
        <v>200</v>
      </c>
      <c r="B28" s="105" t="s">
        <v>12</v>
      </c>
      <c r="C28" s="73" t="s">
        <v>201</v>
      </c>
      <c r="D28" s="105" t="s">
        <v>202</v>
      </c>
      <c r="E28" s="73" t="s">
        <v>15</v>
      </c>
      <c r="F28" s="73" t="s">
        <v>203</v>
      </c>
      <c r="G28" s="105" t="s">
        <v>203</v>
      </c>
      <c r="H28" s="124">
        <v>2</v>
      </c>
      <c r="I28" s="105" t="s">
        <v>71</v>
      </c>
      <c r="J28" s="92">
        <v>2800</v>
      </c>
      <c r="K28" s="125">
        <v>45443</v>
      </c>
      <c r="L28" s="126" t="s">
        <v>29</v>
      </c>
      <c r="M28" s="125">
        <v>45992</v>
      </c>
      <c r="N28" s="126" t="s">
        <v>69</v>
      </c>
      <c r="O28" s="127">
        <f t="shared" ca="1" si="0"/>
        <v>1.611842105263158</v>
      </c>
      <c r="P28" s="127" t="str">
        <f t="shared" si="1"/>
        <v>Not Yet Certified</v>
      </c>
      <c r="Q28" s="124" t="s">
        <v>116</v>
      </c>
      <c r="R28" s="126" t="s">
        <v>117</v>
      </c>
      <c r="S28" s="150" t="str">
        <f t="shared" si="2"/>
        <v>Data Not Available</v>
      </c>
      <c r="T28" s="131" t="s">
        <v>117</v>
      </c>
      <c r="U28" s="73" t="s">
        <v>67</v>
      </c>
      <c r="V28" s="105" t="s">
        <v>67</v>
      </c>
      <c r="W28" s="105" t="s">
        <v>67</v>
      </c>
      <c r="X28" s="105" t="s">
        <v>29</v>
      </c>
      <c r="Y28" s="107" t="s">
        <v>75</v>
      </c>
      <c r="Z28" s="105"/>
      <c r="AA28" s="105"/>
      <c r="AB28" s="164"/>
    </row>
    <row r="29" spans="1:28" ht="72">
      <c r="A29" s="123" t="s">
        <v>204</v>
      </c>
      <c r="B29" s="105" t="s">
        <v>12</v>
      </c>
      <c r="C29" s="73" t="s">
        <v>205</v>
      </c>
      <c r="D29" s="105" t="s">
        <v>206</v>
      </c>
      <c r="E29" s="105" t="s">
        <v>15</v>
      </c>
      <c r="F29" s="105" t="s">
        <v>181</v>
      </c>
      <c r="G29" s="105" t="s">
        <v>66</v>
      </c>
      <c r="H29" s="124">
        <v>1</v>
      </c>
      <c r="I29" s="105" t="s">
        <v>67</v>
      </c>
      <c r="J29" s="92">
        <v>1980</v>
      </c>
      <c r="K29" s="125">
        <v>43948</v>
      </c>
      <c r="L29" s="124" t="s">
        <v>207</v>
      </c>
      <c r="M29" s="125">
        <v>45531</v>
      </c>
      <c r="N29" s="126" t="s">
        <v>69</v>
      </c>
      <c r="O29" s="127">
        <f t="shared" ca="1" si="0"/>
        <v>50.789473684210527</v>
      </c>
      <c r="P29" s="127" t="str">
        <f t="shared" si="1"/>
        <v>Not Yet Certified</v>
      </c>
      <c r="Q29" s="126" t="s">
        <v>208</v>
      </c>
      <c r="R29" s="126">
        <v>45511</v>
      </c>
      <c r="S29" s="129">
        <f t="shared" si="2"/>
        <v>51</v>
      </c>
      <c r="T29" s="130" t="s">
        <v>71</v>
      </c>
      <c r="U29" s="73" t="s">
        <v>71</v>
      </c>
      <c r="V29" s="105" t="s">
        <v>209</v>
      </c>
      <c r="W29" s="105" t="s">
        <v>96</v>
      </c>
      <c r="X29" s="104" t="s">
        <v>210</v>
      </c>
      <c r="Y29" s="107" t="s">
        <v>75</v>
      </c>
      <c r="Z29" s="112">
        <v>1</v>
      </c>
      <c r="AA29" s="112">
        <v>1</v>
      </c>
      <c r="AB29" s="161">
        <v>1</v>
      </c>
    </row>
    <row r="30" spans="1:28" ht="29.25">
      <c r="A30" s="123" t="s">
        <v>211</v>
      </c>
      <c r="B30" s="105" t="s">
        <v>12</v>
      </c>
      <c r="C30" s="73" t="s">
        <v>212</v>
      </c>
      <c r="D30" s="105" t="s">
        <v>213</v>
      </c>
      <c r="E30" s="73" t="s">
        <v>17</v>
      </c>
      <c r="F30" s="73" t="s">
        <v>214</v>
      </c>
      <c r="G30" s="105" t="s">
        <v>214</v>
      </c>
      <c r="H30" s="124">
        <v>1</v>
      </c>
      <c r="I30" s="105" t="s">
        <v>67</v>
      </c>
      <c r="J30" s="92">
        <v>1848</v>
      </c>
      <c r="K30" s="125">
        <v>43958</v>
      </c>
      <c r="L30" s="126">
        <v>44552</v>
      </c>
      <c r="M30" s="129" t="s">
        <v>17</v>
      </c>
      <c r="N30" s="126">
        <v>44238</v>
      </c>
      <c r="O30" s="127" t="str">
        <f t="shared" si="0"/>
        <v>Operational</v>
      </c>
      <c r="P30" s="127">
        <f t="shared" si="1"/>
        <v>9</v>
      </c>
      <c r="Q30" s="126" t="s">
        <v>215</v>
      </c>
      <c r="R30" s="126">
        <v>44238</v>
      </c>
      <c r="S30" s="129">
        <f t="shared" si="2"/>
        <v>9</v>
      </c>
      <c r="T30" s="131" t="s">
        <v>117</v>
      </c>
      <c r="U30" s="73" t="s">
        <v>67</v>
      </c>
      <c r="V30" s="105" t="s">
        <v>67</v>
      </c>
      <c r="W30" s="105" t="s">
        <v>67</v>
      </c>
      <c r="X30" s="105" t="s">
        <v>29</v>
      </c>
      <c r="Y30" s="107" t="s">
        <v>75</v>
      </c>
      <c r="Z30" s="105"/>
      <c r="AA30" s="105"/>
      <c r="AB30" s="164"/>
    </row>
    <row r="31" spans="1:28" ht="43.5">
      <c r="A31" s="123" t="s">
        <v>216</v>
      </c>
      <c r="B31" s="105" t="s">
        <v>12</v>
      </c>
      <c r="C31" s="73" t="s">
        <v>217</v>
      </c>
      <c r="D31" s="105" t="s">
        <v>218</v>
      </c>
      <c r="E31" s="73" t="s">
        <v>17</v>
      </c>
      <c r="F31" s="73" t="s">
        <v>65</v>
      </c>
      <c r="G31" s="105" t="s">
        <v>165</v>
      </c>
      <c r="H31" s="124">
        <v>1</v>
      </c>
      <c r="I31" s="105" t="s">
        <v>67</v>
      </c>
      <c r="J31" s="92">
        <v>1750</v>
      </c>
      <c r="K31" s="125">
        <v>43948</v>
      </c>
      <c r="L31" s="124" t="s">
        <v>219</v>
      </c>
      <c r="M31" s="129" t="s">
        <v>17</v>
      </c>
      <c r="N31" s="126">
        <v>44895</v>
      </c>
      <c r="O31" s="127" t="str">
        <f t="shared" si="0"/>
        <v>Operational</v>
      </c>
      <c r="P31" s="127">
        <f t="shared" si="1"/>
        <v>31</v>
      </c>
      <c r="Q31" s="124" t="s">
        <v>220</v>
      </c>
      <c r="R31" s="126">
        <v>45426</v>
      </c>
      <c r="S31" s="129">
        <f t="shared" si="2"/>
        <v>49</v>
      </c>
      <c r="T31" s="130" t="s">
        <v>67</v>
      </c>
      <c r="U31" s="73" t="s">
        <v>71</v>
      </c>
      <c r="V31" s="105" t="s">
        <v>168</v>
      </c>
      <c r="W31" s="105" t="s">
        <v>67</v>
      </c>
      <c r="X31" s="105" t="s">
        <v>29</v>
      </c>
      <c r="Y31" s="107" t="s">
        <v>75</v>
      </c>
      <c r="Z31" s="105">
        <v>1</v>
      </c>
      <c r="AA31" s="105">
        <v>1</v>
      </c>
      <c r="AB31" s="164"/>
    </row>
    <row r="32" spans="1:28" ht="43.5">
      <c r="A32" s="123" t="s">
        <v>221</v>
      </c>
      <c r="B32" s="105" t="s">
        <v>11</v>
      </c>
      <c r="C32" s="73" t="s">
        <v>222</v>
      </c>
      <c r="D32" s="105" t="s">
        <v>223</v>
      </c>
      <c r="E32" s="105" t="s">
        <v>15</v>
      </c>
      <c r="F32" s="105" t="s">
        <v>224</v>
      </c>
      <c r="G32" s="105" t="s">
        <v>224</v>
      </c>
      <c r="H32" s="124">
        <v>1</v>
      </c>
      <c r="I32" s="105" t="s">
        <v>71</v>
      </c>
      <c r="J32" s="92">
        <v>1000</v>
      </c>
      <c r="K32" s="125">
        <v>43948</v>
      </c>
      <c r="L32" s="124" t="s">
        <v>225</v>
      </c>
      <c r="M32" s="125">
        <v>45536</v>
      </c>
      <c r="N32" s="126" t="s">
        <v>69</v>
      </c>
      <c r="O32" s="127">
        <f t="shared" ca="1" si="0"/>
        <v>50.789473684210527</v>
      </c>
      <c r="P32" s="127" t="str">
        <f t="shared" si="1"/>
        <v>Not Yet Certified</v>
      </c>
      <c r="Q32" s="126">
        <v>44711</v>
      </c>
      <c r="R32" s="126">
        <v>45548</v>
      </c>
      <c r="S32" s="129">
        <f t="shared" si="2"/>
        <v>53</v>
      </c>
      <c r="T32" s="131" t="s">
        <v>116</v>
      </c>
      <c r="U32" s="73" t="s">
        <v>67</v>
      </c>
      <c r="V32" s="105" t="s">
        <v>226</v>
      </c>
      <c r="W32" s="105" t="s">
        <v>67</v>
      </c>
      <c r="X32" s="104" t="s">
        <v>210</v>
      </c>
      <c r="Y32" s="107" t="s">
        <v>75</v>
      </c>
      <c r="Z32" s="112">
        <v>1</v>
      </c>
      <c r="AA32" s="112">
        <v>1</v>
      </c>
      <c r="AB32" s="164"/>
    </row>
    <row r="33" spans="1:28" ht="29.25">
      <c r="A33" s="138" t="s">
        <v>227</v>
      </c>
      <c r="B33" s="139" t="s">
        <v>11</v>
      </c>
      <c r="C33" s="140" t="s">
        <v>228</v>
      </c>
      <c r="D33" s="139" t="s">
        <v>229</v>
      </c>
      <c r="E33" s="139" t="s">
        <v>16</v>
      </c>
      <c r="F33" s="139" t="s">
        <v>230</v>
      </c>
      <c r="G33" s="139" t="s">
        <v>161</v>
      </c>
      <c r="H33" s="141">
        <v>2</v>
      </c>
      <c r="I33" s="139" t="s">
        <v>67</v>
      </c>
      <c r="J33" s="142">
        <v>2875</v>
      </c>
      <c r="K33" s="143">
        <v>44666</v>
      </c>
      <c r="L33" s="144">
        <v>45214</v>
      </c>
      <c r="M33" s="143" t="s">
        <v>16</v>
      </c>
      <c r="N33" s="144">
        <v>45468</v>
      </c>
      <c r="O33" s="145">
        <f t="shared" ca="1" si="0"/>
        <v>27.171052631578949</v>
      </c>
      <c r="P33" s="145">
        <f t="shared" si="1"/>
        <v>26</v>
      </c>
      <c r="Q33" s="141" t="s">
        <v>116</v>
      </c>
      <c r="R33" s="146">
        <v>44855</v>
      </c>
      <c r="S33" s="147">
        <f t="shared" si="2"/>
        <v>6</v>
      </c>
      <c r="T33" s="148" t="s">
        <v>67</v>
      </c>
      <c r="U33" s="140" t="s">
        <v>71</v>
      </c>
      <c r="V33" s="139" t="s">
        <v>67</v>
      </c>
      <c r="W33" s="139" t="s">
        <v>106</v>
      </c>
      <c r="X33" s="108" t="s">
        <v>97</v>
      </c>
      <c r="Y33" s="109" t="s">
        <v>16</v>
      </c>
      <c r="Z33" s="112">
        <v>1</v>
      </c>
      <c r="AA33" s="104"/>
      <c r="AB33" s="161">
        <v>1</v>
      </c>
    </row>
    <row r="34" spans="1:28" ht="57.75">
      <c r="A34" s="123" t="s">
        <v>231</v>
      </c>
      <c r="B34" s="105" t="s">
        <v>12</v>
      </c>
      <c r="C34" s="73" t="s">
        <v>232</v>
      </c>
      <c r="D34" s="105" t="s">
        <v>233</v>
      </c>
      <c r="E34" s="105" t="s">
        <v>15</v>
      </c>
      <c r="F34" s="105" t="s">
        <v>87</v>
      </c>
      <c r="G34" s="105" t="s">
        <v>66</v>
      </c>
      <c r="H34" s="124">
        <v>2</v>
      </c>
      <c r="I34" s="105" t="s">
        <v>67</v>
      </c>
      <c r="J34" s="92">
        <v>2500</v>
      </c>
      <c r="K34" s="125">
        <v>44666</v>
      </c>
      <c r="L34" s="126">
        <v>45214</v>
      </c>
      <c r="M34" s="125">
        <v>45596</v>
      </c>
      <c r="N34" s="126" t="s">
        <v>69</v>
      </c>
      <c r="O34" s="127">
        <f t="shared" ca="1" si="0"/>
        <v>27.171052631578949</v>
      </c>
      <c r="P34" s="127" t="str">
        <f t="shared" si="1"/>
        <v>Not Yet Certified</v>
      </c>
      <c r="Q34" s="126" t="s">
        <v>234</v>
      </c>
      <c r="R34" s="126">
        <v>45596</v>
      </c>
      <c r="S34" s="129">
        <f t="shared" si="2"/>
        <v>31</v>
      </c>
      <c r="T34" s="130" t="s">
        <v>71</v>
      </c>
      <c r="U34" s="73" t="s">
        <v>71</v>
      </c>
      <c r="V34" s="105" t="s">
        <v>173</v>
      </c>
      <c r="W34" s="105" t="s">
        <v>67</v>
      </c>
      <c r="X34" s="104" t="s">
        <v>107</v>
      </c>
      <c r="Y34" s="107" t="s">
        <v>75</v>
      </c>
      <c r="Z34" s="112">
        <v>1</v>
      </c>
      <c r="AA34" s="112">
        <v>1</v>
      </c>
      <c r="AB34" s="164"/>
    </row>
    <row r="35" spans="1:28" ht="29.25">
      <c r="A35" s="123" t="s">
        <v>235</v>
      </c>
      <c r="B35" s="105" t="s">
        <v>11</v>
      </c>
      <c r="C35" s="73" t="s">
        <v>236</v>
      </c>
      <c r="D35" s="105" t="s">
        <v>237</v>
      </c>
      <c r="E35" s="73" t="s">
        <v>17</v>
      </c>
      <c r="F35" s="73" t="s">
        <v>65</v>
      </c>
      <c r="G35" s="105" t="s">
        <v>65</v>
      </c>
      <c r="H35" s="124">
        <v>2</v>
      </c>
      <c r="I35" s="105" t="s">
        <v>67</v>
      </c>
      <c r="J35" s="92">
        <v>567</v>
      </c>
      <c r="K35" s="125">
        <v>44666</v>
      </c>
      <c r="L35" s="126">
        <v>45214</v>
      </c>
      <c r="M35" s="125" t="s">
        <v>17</v>
      </c>
      <c r="N35" s="126">
        <v>44909</v>
      </c>
      <c r="O35" s="127" t="str">
        <f t="shared" si="0"/>
        <v>Operational</v>
      </c>
      <c r="P35" s="127">
        <f t="shared" si="1"/>
        <v>8</v>
      </c>
      <c r="Q35" s="124" t="s">
        <v>238</v>
      </c>
      <c r="R35" s="128">
        <v>44879</v>
      </c>
      <c r="S35" s="129">
        <f t="shared" si="2"/>
        <v>7</v>
      </c>
      <c r="T35" s="131" t="s">
        <v>116</v>
      </c>
      <c r="U35" s="73" t="s">
        <v>67</v>
      </c>
      <c r="V35" s="105" t="s">
        <v>67</v>
      </c>
      <c r="W35" s="105" t="s">
        <v>67</v>
      </c>
      <c r="X35" s="105" t="s">
        <v>29</v>
      </c>
      <c r="Y35" s="107" t="s">
        <v>75</v>
      </c>
      <c r="Z35" s="105"/>
      <c r="AA35" s="105"/>
      <c r="AB35" s="164"/>
    </row>
    <row r="36" spans="1:28" ht="29.25">
      <c r="A36" s="123" t="s">
        <v>239</v>
      </c>
      <c r="B36" s="105" t="s">
        <v>12</v>
      </c>
      <c r="C36" s="73" t="s">
        <v>240</v>
      </c>
      <c r="D36" s="105" t="s">
        <v>241</v>
      </c>
      <c r="E36" s="73" t="s">
        <v>17</v>
      </c>
      <c r="F36" s="73" t="s">
        <v>242</v>
      </c>
      <c r="G36" s="105" t="s">
        <v>242</v>
      </c>
      <c r="H36" s="124">
        <v>1</v>
      </c>
      <c r="I36" s="105" t="s">
        <v>71</v>
      </c>
      <c r="J36" s="92">
        <v>40</v>
      </c>
      <c r="K36" s="125">
        <v>43948</v>
      </c>
      <c r="L36" s="126" t="s">
        <v>243</v>
      </c>
      <c r="M36" s="125" t="s">
        <v>17</v>
      </c>
      <c r="N36" s="126">
        <v>44699</v>
      </c>
      <c r="O36" s="127" t="str">
        <f t="shared" si="0"/>
        <v>Operational</v>
      </c>
      <c r="P36" s="127">
        <f t="shared" si="1"/>
        <v>25</v>
      </c>
      <c r="Q36" s="126">
        <v>44104</v>
      </c>
      <c r="R36" s="126">
        <v>44788</v>
      </c>
      <c r="S36" s="129">
        <f t="shared" si="2"/>
        <v>28</v>
      </c>
      <c r="T36" s="131" t="s">
        <v>117</v>
      </c>
      <c r="U36" s="73" t="s">
        <v>67</v>
      </c>
      <c r="V36" s="105" t="s">
        <v>244</v>
      </c>
      <c r="W36" s="105" t="s">
        <v>67</v>
      </c>
      <c r="X36" s="105" t="s">
        <v>29</v>
      </c>
      <c r="Y36" s="107" t="s">
        <v>75</v>
      </c>
      <c r="Z36" s="105">
        <v>1</v>
      </c>
      <c r="AA36" s="105">
        <v>1</v>
      </c>
      <c r="AB36" s="164"/>
    </row>
    <row r="37" spans="1:28" customFormat="1" ht="56.65" customHeight="1">
      <c r="A37" s="123" t="s">
        <v>245</v>
      </c>
      <c r="B37" s="105" t="s">
        <v>12</v>
      </c>
      <c r="C37" s="73" t="s">
        <v>246</v>
      </c>
      <c r="D37" s="105" t="s">
        <v>247</v>
      </c>
      <c r="E37" s="73" t="s">
        <v>17</v>
      </c>
      <c r="F37" s="73" t="s">
        <v>165</v>
      </c>
      <c r="G37" s="158" t="s">
        <v>165</v>
      </c>
      <c r="H37" s="124">
        <v>1</v>
      </c>
      <c r="I37" s="105" t="s">
        <v>67</v>
      </c>
      <c r="J37" s="92">
        <v>2000</v>
      </c>
      <c r="K37" s="125">
        <v>43948</v>
      </c>
      <c r="L37" s="126" t="s">
        <v>248</v>
      </c>
      <c r="M37" s="129" t="s">
        <v>17</v>
      </c>
      <c r="N37" s="126">
        <v>44895</v>
      </c>
      <c r="O37" s="127" t="str">
        <f t="shared" si="0"/>
        <v>Operational</v>
      </c>
      <c r="P37" s="127">
        <f t="shared" si="1"/>
        <v>31</v>
      </c>
      <c r="Q37" s="126" t="s">
        <v>249</v>
      </c>
      <c r="R37" s="126">
        <v>44908</v>
      </c>
      <c r="S37" s="129">
        <f t="shared" si="2"/>
        <v>32</v>
      </c>
      <c r="T37" s="131" t="s">
        <v>117</v>
      </c>
      <c r="U37" s="73" t="s">
        <v>71</v>
      </c>
      <c r="V37" s="105" t="s">
        <v>168</v>
      </c>
      <c r="W37" s="105" t="s">
        <v>67</v>
      </c>
      <c r="X37" s="105" t="s">
        <v>29</v>
      </c>
      <c r="Y37" s="107" t="s">
        <v>75</v>
      </c>
      <c r="Z37" s="105">
        <v>1</v>
      </c>
      <c r="AA37" s="105">
        <v>1</v>
      </c>
      <c r="AB37" s="164"/>
    </row>
    <row r="38" spans="1:28" ht="59.25" customHeight="1">
      <c r="A38" s="138" t="s">
        <v>250</v>
      </c>
      <c r="B38" s="139" t="s">
        <v>11</v>
      </c>
      <c r="C38" s="140" t="s">
        <v>251</v>
      </c>
      <c r="D38" s="139" t="s">
        <v>252</v>
      </c>
      <c r="E38" s="139" t="s">
        <v>15</v>
      </c>
      <c r="F38" s="139" t="s">
        <v>253</v>
      </c>
      <c r="G38" s="139" t="s">
        <v>253</v>
      </c>
      <c r="H38" s="141">
        <v>2</v>
      </c>
      <c r="I38" s="139" t="s">
        <v>67</v>
      </c>
      <c r="J38" s="142">
        <v>2250</v>
      </c>
      <c r="K38" s="143">
        <v>44666</v>
      </c>
      <c r="L38" s="144" t="s">
        <v>254</v>
      </c>
      <c r="M38" s="143">
        <v>45632</v>
      </c>
      <c r="N38" s="144" t="s">
        <v>69</v>
      </c>
      <c r="O38" s="145">
        <f t="shared" ca="1" si="0"/>
        <v>27.171052631578949</v>
      </c>
      <c r="P38" s="145" t="str">
        <f t="shared" si="1"/>
        <v>Not Yet Certified</v>
      </c>
      <c r="Q38" s="144" t="s">
        <v>255</v>
      </c>
      <c r="R38" s="146">
        <v>45632</v>
      </c>
      <c r="S38" s="147">
        <f t="shared" si="2"/>
        <v>32</v>
      </c>
      <c r="T38" s="148" t="s">
        <v>71</v>
      </c>
      <c r="U38" s="140" t="s">
        <v>67</v>
      </c>
      <c r="V38" s="139" t="s">
        <v>256</v>
      </c>
      <c r="W38" s="139" t="s">
        <v>67</v>
      </c>
      <c r="X38" s="108" t="s">
        <v>174</v>
      </c>
      <c r="Y38" s="109" t="s">
        <v>257</v>
      </c>
      <c r="Z38" s="113">
        <v>1</v>
      </c>
      <c r="AA38" s="113">
        <v>1</v>
      </c>
      <c r="AB38" s="163"/>
    </row>
    <row r="39" spans="1:28" ht="57.75">
      <c r="A39" s="123" t="s">
        <v>258</v>
      </c>
      <c r="B39" s="105" t="s">
        <v>12</v>
      </c>
      <c r="C39" s="73" t="s">
        <v>259</v>
      </c>
      <c r="D39" s="105" t="s">
        <v>260</v>
      </c>
      <c r="E39" s="105" t="s">
        <v>15</v>
      </c>
      <c r="F39" s="105" t="s">
        <v>87</v>
      </c>
      <c r="G39" s="105" t="s">
        <v>87</v>
      </c>
      <c r="H39" s="124">
        <v>2</v>
      </c>
      <c r="I39" s="105" t="s">
        <v>67</v>
      </c>
      <c r="J39" s="92">
        <v>3000</v>
      </c>
      <c r="K39" s="125">
        <v>45283</v>
      </c>
      <c r="L39" s="126" t="s">
        <v>29</v>
      </c>
      <c r="M39" s="125">
        <v>45831</v>
      </c>
      <c r="N39" s="126" t="s">
        <v>69</v>
      </c>
      <c r="O39" s="127">
        <f t="shared" ref="O39:O72" ca="1" si="3">IF(E39&lt;&gt;"Operational",($K$1-K39)/30.4, E39)</f>
        <v>6.875</v>
      </c>
      <c r="P39" s="127" t="str">
        <f t="shared" ref="P39:P72" si="4">IF(E39&lt;&gt;"Pre-Certified",ROUND((N39-K39)/30.4, 0), "Not Yet Certified")</f>
        <v>Not Yet Certified</v>
      </c>
      <c r="Q39" s="126" t="s">
        <v>116</v>
      </c>
      <c r="R39" s="126" t="s">
        <v>261</v>
      </c>
      <c r="S39" s="131" t="s">
        <v>116</v>
      </c>
      <c r="T39" s="131" t="s">
        <v>116</v>
      </c>
      <c r="U39" s="73" t="s">
        <v>67</v>
      </c>
      <c r="V39" s="105" t="s">
        <v>67</v>
      </c>
      <c r="W39" s="105" t="s">
        <v>67</v>
      </c>
      <c r="X39" s="104" t="s">
        <v>262</v>
      </c>
      <c r="Y39" s="107" t="s">
        <v>75</v>
      </c>
      <c r="Z39" s="104"/>
      <c r="AA39" s="104"/>
      <c r="AB39" s="164"/>
    </row>
    <row r="40" spans="1:28" ht="57.75">
      <c r="A40" s="123" t="s">
        <v>263</v>
      </c>
      <c r="B40" s="105" t="s">
        <v>11</v>
      </c>
      <c r="C40" s="73" t="s">
        <v>264</v>
      </c>
      <c r="D40" s="105" t="s">
        <v>265</v>
      </c>
      <c r="E40" s="105" t="s">
        <v>17</v>
      </c>
      <c r="F40" s="105" t="s">
        <v>65</v>
      </c>
      <c r="G40" s="105" t="s">
        <v>165</v>
      </c>
      <c r="H40" s="124">
        <v>1</v>
      </c>
      <c r="I40" s="105" t="s">
        <v>67</v>
      </c>
      <c r="J40" s="92">
        <v>2800</v>
      </c>
      <c r="K40" s="125">
        <v>44152</v>
      </c>
      <c r="L40" s="124" t="s">
        <v>266</v>
      </c>
      <c r="M40" s="105" t="s">
        <v>17</v>
      </c>
      <c r="N40" s="126">
        <v>45289</v>
      </c>
      <c r="O40" s="127" t="str">
        <f t="shared" si="3"/>
        <v>Operational</v>
      </c>
      <c r="P40" s="127">
        <f t="shared" si="4"/>
        <v>37</v>
      </c>
      <c r="Q40" s="124" t="s">
        <v>267</v>
      </c>
      <c r="R40" s="128">
        <v>45169</v>
      </c>
      <c r="S40" s="129">
        <f t="shared" ref="S40:S72" si="5">IF(R40="Data Not Available","Data Not Available",ROUND((R40-K40)/30.4,))</f>
        <v>33</v>
      </c>
      <c r="T40" s="130" t="s">
        <v>67</v>
      </c>
      <c r="U40" s="73" t="s">
        <v>71</v>
      </c>
      <c r="V40" s="105" t="s">
        <v>105</v>
      </c>
      <c r="W40" s="105" t="s">
        <v>268</v>
      </c>
      <c r="X40" s="106" t="s">
        <v>269</v>
      </c>
      <c r="Y40" s="107" t="s">
        <v>75</v>
      </c>
      <c r="Z40" s="112">
        <v>1</v>
      </c>
      <c r="AA40" s="112">
        <v>1</v>
      </c>
      <c r="AB40" s="161">
        <v>1</v>
      </c>
    </row>
    <row r="41" spans="1:28" ht="100.5">
      <c r="A41" s="138" t="s">
        <v>270</v>
      </c>
      <c r="B41" s="139" t="s">
        <v>11</v>
      </c>
      <c r="C41" s="140" t="s">
        <v>271</v>
      </c>
      <c r="D41" s="139" t="s">
        <v>272</v>
      </c>
      <c r="E41" s="139" t="s">
        <v>15</v>
      </c>
      <c r="F41" s="139" t="s">
        <v>92</v>
      </c>
      <c r="G41" s="139" t="s">
        <v>161</v>
      </c>
      <c r="H41" s="141">
        <v>1</v>
      </c>
      <c r="I41" s="139" t="s">
        <v>67</v>
      </c>
      <c r="J41" s="142">
        <v>2875</v>
      </c>
      <c r="K41" s="143">
        <v>44194</v>
      </c>
      <c r="L41" s="141" t="s">
        <v>273</v>
      </c>
      <c r="M41" s="143">
        <v>45503</v>
      </c>
      <c r="N41" s="144" t="s">
        <v>69</v>
      </c>
      <c r="O41" s="145">
        <f t="shared" ca="1" si="3"/>
        <v>42.69736842105263</v>
      </c>
      <c r="P41" s="145" t="str">
        <f t="shared" si="4"/>
        <v>Not Yet Certified</v>
      </c>
      <c r="Q41" s="144" t="s">
        <v>274</v>
      </c>
      <c r="R41" s="146">
        <v>45583</v>
      </c>
      <c r="S41" s="147">
        <f t="shared" si="5"/>
        <v>46</v>
      </c>
      <c r="T41" s="148" t="s">
        <v>71</v>
      </c>
      <c r="U41" s="140" t="s">
        <v>71</v>
      </c>
      <c r="V41" s="139" t="s">
        <v>275</v>
      </c>
      <c r="W41" s="139" t="s">
        <v>276</v>
      </c>
      <c r="X41" s="151" t="s">
        <v>269</v>
      </c>
      <c r="Y41" s="109" t="s">
        <v>257</v>
      </c>
      <c r="Z41" s="112">
        <v>1</v>
      </c>
      <c r="AA41" s="112">
        <v>1</v>
      </c>
      <c r="AB41" s="161">
        <v>1</v>
      </c>
    </row>
    <row r="42" spans="1:28" ht="57.75">
      <c r="A42" s="123" t="s">
        <v>277</v>
      </c>
      <c r="B42" s="105" t="s">
        <v>12</v>
      </c>
      <c r="C42" s="73" t="s">
        <v>278</v>
      </c>
      <c r="D42" s="105" t="s">
        <v>279</v>
      </c>
      <c r="E42" s="105" t="s">
        <v>15</v>
      </c>
      <c r="F42" s="105" t="s">
        <v>230</v>
      </c>
      <c r="G42" s="105" t="s">
        <v>66</v>
      </c>
      <c r="H42" s="124">
        <v>2</v>
      </c>
      <c r="I42" s="105" t="s">
        <v>67</v>
      </c>
      <c r="J42" s="92">
        <v>1900</v>
      </c>
      <c r="K42" s="125">
        <v>44666</v>
      </c>
      <c r="L42" s="126">
        <v>45213</v>
      </c>
      <c r="M42" s="125">
        <v>45596</v>
      </c>
      <c r="N42" s="126" t="s">
        <v>69</v>
      </c>
      <c r="O42" s="127">
        <f t="shared" ca="1" si="3"/>
        <v>27.171052631578949</v>
      </c>
      <c r="P42" s="127" t="str">
        <f t="shared" si="4"/>
        <v>Not Yet Certified</v>
      </c>
      <c r="Q42" s="134" t="s">
        <v>280</v>
      </c>
      <c r="R42" s="126">
        <v>45535</v>
      </c>
      <c r="S42" s="129">
        <f t="shared" si="5"/>
        <v>29</v>
      </c>
      <c r="T42" s="130" t="s">
        <v>71</v>
      </c>
      <c r="U42" s="73" t="s">
        <v>71</v>
      </c>
      <c r="V42" s="105" t="s">
        <v>256</v>
      </c>
      <c r="W42" s="105" t="s">
        <v>67</v>
      </c>
      <c r="X42" s="104" t="s">
        <v>107</v>
      </c>
      <c r="Y42" s="107" t="s">
        <v>75</v>
      </c>
      <c r="Z42" s="113">
        <v>1</v>
      </c>
      <c r="AA42" s="113">
        <v>1</v>
      </c>
      <c r="AB42" s="163"/>
    </row>
    <row r="43" spans="1:28" ht="29.25">
      <c r="A43" s="123" t="s">
        <v>281</v>
      </c>
      <c r="B43" s="105" t="s">
        <v>11</v>
      </c>
      <c r="C43" s="73" t="s">
        <v>282</v>
      </c>
      <c r="D43" s="105" t="s">
        <v>283</v>
      </c>
      <c r="E43" s="105" t="s">
        <v>15</v>
      </c>
      <c r="F43" s="105" t="s">
        <v>92</v>
      </c>
      <c r="G43" s="105" t="s">
        <v>188</v>
      </c>
      <c r="H43" s="124">
        <v>2</v>
      </c>
      <c r="I43" s="105" t="s">
        <v>67</v>
      </c>
      <c r="J43" s="92">
        <v>450</v>
      </c>
      <c r="K43" s="125">
        <v>44796</v>
      </c>
      <c r="L43" s="126">
        <v>45345</v>
      </c>
      <c r="M43" s="125">
        <v>45657</v>
      </c>
      <c r="N43" s="126" t="s">
        <v>69</v>
      </c>
      <c r="O43" s="127">
        <f t="shared" ca="1" si="3"/>
        <v>22.894736842105264</v>
      </c>
      <c r="P43" s="127" t="str">
        <f t="shared" si="4"/>
        <v>Not Yet Certified</v>
      </c>
      <c r="Q43" s="124" t="s">
        <v>284</v>
      </c>
      <c r="R43" s="128">
        <v>45777</v>
      </c>
      <c r="S43" s="129">
        <f t="shared" si="5"/>
        <v>32</v>
      </c>
      <c r="T43" s="130" t="s">
        <v>71</v>
      </c>
      <c r="U43" s="73" t="s">
        <v>67</v>
      </c>
      <c r="V43" s="105" t="s">
        <v>285</v>
      </c>
      <c r="W43" s="105" t="s">
        <v>67</v>
      </c>
      <c r="X43" s="104" t="s">
        <v>135</v>
      </c>
      <c r="Y43" s="107" t="s">
        <v>75</v>
      </c>
      <c r="Z43" s="112">
        <v>1</v>
      </c>
      <c r="AA43" s="112">
        <v>1</v>
      </c>
      <c r="AB43" s="164"/>
    </row>
    <row r="44" spans="1:28" ht="57.75">
      <c r="A44" s="123" t="s">
        <v>286</v>
      </c>
      <c r="B44" s="105" t="s">
        <v>12</v>
      </c>
      <c r="C44" s="73" t="s">
        <v>287</v>
      </c>
      <c r="D44" s="105" t="s">
        <v>288</v>
      </c>
      <c r="E44" s="105" t="s">
        <v>15</v>
      </c>
      <c r="F44" s="105" t="s">
        <v>230</v>
      </c>
      <c r="G44" s="105" t="s">
        <v>253</v>
      </c>
      <c r="H44" s="124">
        <v>2</v>
      </c>
      <c r="I44" s="105" t="s">
        <v>67</v>
      </c>
      <c r="J44" s="92">
        <v>2000</v>
      </c>
      <c r="K44" s="125">
        <v>44666</v>
      </c>
      <c r="L44" s="126">
        <v>45214</v>
      </c>
      <c r="M44" s="125">
        <v>45595</v>
      </c>
      <c r="N44" s="126" t="s">
        <v>69</v>
      </c>
      <c r="O44" s="127">
        <f t="shared" ca="1" si="3"/>
        <v>27.171052631578949</v>
      </c>
      <c r="P44" s="127" t="str">
        <f t="shared" si="4"/>
        <v>Not Yet Certified</v>
      </c>
      <c r="Q44" s="126" t="s">
        <v>289</v>
      </c>
      <c r="R44" s="126">
        <v>45635</v>
      </c>
      <c r="S44" s="129">
        <f t="shared" si="5"/>
        <v>32</v>
      </c>
      <c r="T44" s="131" t="s">
        <v>71</v>
      </c>
      <c r="U44" s="73" t="s">
        <v>71</v>
      </c>
      <c r="V44" s="105" t="s">
        <v>256</v>
      </c>
      <c r="W44" s="105" t="s">
        <v>67</v>
      </c>
      <c r="X44" s="104" t="s">
        <v>290</v>
      </c>
      <c r="Y44" s="107" t="s">
        <v>75</v>
      </c>
      <c r="Z44" s="113">
        <v>1</v>
      </c>
      <c r="AA44" s="113">
        <v>1</v>
      </c>
      <c r="AB44" s="163"/>
    </row>
    <row r="45" spans="1:28" ht="29.25">
      <c r="A45" s="123" t="s">
        <v>291</v>
      </c>
      <c r="B45" s="105" t="s">
        <v>12</v>
      </c>
      <c r="C45" s="73" t="s">
        <v>292</v>
      </c>
      <c r="D45" s="105" t="s">
        <v>293</v>
      </c>
      <c r="E45" s="73" t="s">
        <v>17</v>
      </c>
      <c r="F45" s="73" t="s">
        <v>214</v>
      </c>
      <c r="G45" s="105" t="s">
        <v>214</v>
      </c>
      <c r="H45" s="124">
        <v>1</v>
      </c>
      <c r="I45" s="105" t="s">
        <v>67</v>
      </c>
      <c r="J45" s="92">
        <v>2502</v>
      </c>
      <c r="K45" s="125">
        <v>43958</v>
      </c>
      <c r="L45" s="126">
        <v>44552</v>
      </c>
      <c r="M45" s="129" t="s">
        <v>17</v>
      </c>
      <c r="N45" s="126">
        <v>44238</v>
      </c>
      <c r="O45" s="127" t="str">
        <f t="shared" si="3"/>
        <v>Operational</v>
      </c>
      <c r="P45" s="127">
        <f t="shared" si="4"/>
        <v>9</v>
      </c>
      <c r="Q45" s="126" t="s">
        <v>294</v>
      </c>
      <c r="R45" s="126">
        <v>44908</v>
      </c>
      <c r="S45" s="129">
        <f t="shared" si="5"/>
        <v>31</v>
      </c>
      <c r="T45" s="131" t="s">
        <v>117</v>
      </c>
      <c r="U45" s="73" t="s">
        <v>67</v>
      </c>
      <c r="V45" s="105" t="s">
        <v>67</v>
      </c>
      <c r="W45" s="105" t="s">
        <v>67</v>
      </c>
      <c r="X45" s="105" t="s">
        <v>29</v>
      </c>
      <c r="Y45" s="107" t="s">
        <v>75</v>
      </c>
      <c r="Z45" s="105"/>
      <c r="AA45" s="105"/>
      <c r="AB45" s="164"/>
    </row>
    <row r="46" spans="1:28" ht="86.25">
      <c r="A46" s="123" t="s">
        <v>295</v>
      </c>
      <c r="B46" s="105" t="s">
        <v>11</v>
      </c>
      <c r="C46" s="73" t="s">
        <v>296</v>
      </c>
      <c r="D46" s="105" t="s">
        <v>297</v>
      </c>
      <c r="E46" s="105" t="s">
        <v>15</v>
      </c>
      <c r="F46" s="105" t="s">
        <v>65</v>
      </c>
      <c r="G46" s="105" t="s">
        <v>66</v>
      </c>
      <c r="H46" s="124">
        <v>2</v>
      </c>
      <c r="I46" s="105" t="s">
        <v>67</v>
      </c>
      <c r="J46" s="92">
        <v>2250</v>
      </c>
      <c r="K46" s="125">
        <v>44666</v>
      </c>
      <c r="L46" s="124" t="s">
        <v>79</v>
      </c>
      <c r="M46" s="125">
        <v>45546</v>
      </c>
      <c r="N46" s="126" t="s">
        <v>69</v>
      </c>
      <c r="O46" s="127">
        <f t="shared" ca="1" si="3"/>
        <v>27.171052631578949</v>
      </c>
      <c r="P46" s="127" t="str">
        <f t="shared" si="4"/>
        <v>Not Yet Certified</v>
      </c>
      <c r="Q46" s="124" t="s">
        <v>298</v>
      </c>
      <c r="R46" s="128">
        <v>45548</v>
      </c>
      <c r="S46" s="129">
        <f t="shared" si="5"/>
        <v>29</v>
      </c>
      <c r="T46" s="130" t="s">
        <v>71</v>
      </c>
      <c r="U46" s="73" t="s">
        <v>71</v>
      </c>
      <c r="V46" s="105" t="s">
        <v>299</v>
      </c>
      <c r="W46" s="105" t="s">
        <v>300</v>
      </c>
      <c r="X46" s="104" t="s">
        <v>301</v>
      </c>
      <c r="Y46" s="107" t="s">
        <v>75</v>
      </c>
      <c r="Z46" s="112">
        <v>1</v>
      </c>
      <c r="AA46" s="112">
        <v>1</v>
      </c>
      <c r="AB46" s="161">
        <v>1</v>
      </c>
    </row>
    <row r="47" spans="1:28" ht="43.5">
      <c r="A47" s="123" t="s">
        <v>302</v>
      </c>
      <c r="B47" s="105" t="s">
        <v>11</v>
      </c>
      <c r="C47" s="73" t="s">
        <v>303</v>
      </c>
      <c r="D47" s="105" t="s">
        <v>304</v>
      </c>
      <c r="E47" s="73" t="s">
        <v>17</v>
      </c>
      <c r="F47" s="105" t="s">
        <v>305</v>
      </c>
      <c r="G47" s="105" t="s">
        <v>306</v>
      </c>
      <c r="H47" s="124">
        <v>1</v>
      </c>
      <c r="I47" s="105" t="s">
        <v>71</v>
      </c>
      <c r="J47" s="92">
        <v>129.6</v>
      </c>
      <c r="K47" s="125">
        <v>44140</v>
      </c>
      <c r="L47" s="126">
        <v>44684</v>
      </c>
      <c r="M47" s="129" t="s">
        <v>17</v>
      </c>
      <c r="N47" s="126">
        <v>44461</v>
      </c>
      <c r="O47" s="127" t="str">
        <f t="shared" si="3"/>
        <v>Operational</v>
      </c>
      <c r="P47" s="127">
        <f t="shared" si="4"/>
        <v>11</v>
      </c>
      <c r="Q47" s="124" t="s">
        <v>116</v>
      </c>
      <c r="R47" s="128">
        <v>44407</v>
      </c>
      <c r="S47" s="129">
        <f t="shared" si="5"/>
        <v>9</v>
      </c>
      <c r="T47" s="131" t="s">
        <v>116</v>
      </c>
      <c r="U47" s="73" t="s">
        <v>67</v>
      </c>
      <c r="V47" s="105" t="s">
        <v>67</v>
      </c>
      <c r="W47" s="105" t="s">
        <v>67</v>
      </c>
      <c r="X47" s="105" t="s">
        <v>29</v>
      </c>
      <c r="Y47" s="107" t="s">
        <v>75</v>
      </c>
      <c r="Z47" s="105"/>
      <c r="AA47" s="105"/>
      <c r="AB47" s="164"/>
    </row>
    <row r="48" spans="1:28" ht="43.5">
      <c r="A48" s="123" t="s">
        <v>307</v>
      </c>
      <c r="B48" s="105" t="s">
        <v>11</v>
      </c>
      <c r="C48" s="73" t="s">
        <v>308</v>
      </c>
      <c r="D48" s="105" t="s">
        <v>309</v>
      </c>
      <c r="E48" s="105" t="s">
        <v>15</v>
      </c>
      <c r="F48" s="105" t="s">
        <v>310</v>
      </c>
      <c r="G48" s="105" t="s">
        <v>311</v>
      </c>
      <c r="H48" s="124">
        <v>2</v>
      </c>
      <c r="I48" s="105" t="s">
        <v>67</v>
      </c>
      <c r="J48" s="92">
        <v>999.99</v>
      </c>
      <c r="K48" s="125">
        <v>44666</v>
      </c>
      <c r="L48" s="126" t="s">
        <v>312</v>
      </c>
      <c r="M48" s="125">
        <v>45509</v>
      </c>
      <c r="N48" s="126" t="s">
        <v>69</v>
      </c>
      <c r="O48" s="127">
        <f t="shared" ca="1" si="3"/>
        <v>27.171052631578949</v>
      </c>
      <c r="P48" s="127" t="str">
        <f t="shared" si="4"/>
        <v>Not Yet Certified</v>
      </c>
      <c r="Q48" s="124" t="s">
        <v>313</v>
      </c>
      <c r="R48" s="128">
        <v>45513</v>
      </c>
      <c r="S48" s="129">
        <f t="shared" si="5"/>
        <v>28</v>
      </c>
      <c r="T48" s="130" t="s">
        <v>71</v>
      </c>
      <c r="U48" s="73" t="s">
        <v>71</v>
      </c>
      <c r="V48" s="105" t="s">
        <v>67</v>
      </c>
      <c r="W48" s="105" t="s">
        <v>314</v>
      </c>
      <c r="X48" s="104" t="s">
        <v>315</v>
      </c>
      <c r="Y48" s="107" t="s">
        <v>75</v>
      </c>
      <c r="Z48" s="112">
        <v>1</v>
      </c>
      <c r="AA48" s="104"/>
      <c r="AB48" s="161">
        <v>1</v>
      </c>
    </row>
    <row r="49" spans="1:28" ht="100.5">
      <c r="A49" s="123" t="s">
        <v>316</v>
      </c>
      <c r="B49" s="105" t="s">
        <v>11</v>
      </c>
      <c r="C49" s="73" t="s">
        <v>317</v>
      </c>
      <c r="D49" s="105" t="s">
        <v>318</v>
      </c>
      <c r="E49" s="105" t="s">
        <v>15</v>
      </c>
      <c r="F49" s="105" t="s">
        <v>122</v>
      </c>
      <c r="G49" s="105" t="s">
        <v>122</v>
      </c>
      <c r="H49" s="124">
        <v>1</v>
      </c>
      <c r="I49" s="105" t="s">
        <v>67</v>
      </c>
      <c r="J49" s="92">
        <v>1980</v>
      </c>
      <c r="K49" s="125">
        <v>43903</v>
      </c>
      <c r="L49" s="124" t="s">
        <v>319</v>
      </c>
      <c r="M49" s="125">
        <v>45930</v>
      </c>
      <c r="N49" s="126" t="s">
        <v>69</v>
      </c>
      <c r="O49" s="127">
        <f t="shared" ca="1" si="3"/>
        <v>52.269736842105267</v>
      </c>
      <c r="P49" s="127" t="str">
        <f t="shared" si="4"/>
        <v>Not Yet Certified</v>
      </c>
      <c r="Q49" s="126" t="s">
        <v>320</v>
      </c>
      <c r="R49" s="128">
        <v>45930</v>
      </c>
      <c r="S49" s="129">
        <f t="shared" si="5"/>
        <v>67</v>
      </c>
      <c r="T49" s="131" t="s">
        <v>67</v>
      </c>
      <c r="U49" s="73" t="s">
        <v>67</v>
      </c>
      <c r="V49" s="105" t="s">
        <v>321</v>
      </c>
      <c r="W49" s="105" t="s">
        <v>322</v>
      </c>
      <c r="X49" s="104" t="s">
        <v>323</v>
      </c>
      <c r="Y49" s="107" t="s">
        <v>75</v>
      </c>
      <c r="Z49" s="112">
        <v>1</v>
      </c>
      <c r="AA49" s="112">
        <v>1</v>
      </c>
      <c r="AB49" s="161">
        <v>1</v>
      </c>
    </row>
    <row r="50" spans="1:28" customFormat="1" ht="58.15" customHeight="1">
      <c r="A50" s="123" t="s">
        <v>324</v>
      </c>
      <c r="B50" s="105" t="s">
        <v>11</v>
      </c>
      <c r="C50" s="73" t="s">
        <v>325</v>
      </c>
      <c r="D50" s="105" t="s">
        <v>326</v>
      </c>
      <c r="E50" s="105" t="s">
        <v>15</v>
      </c>
      <c r="F50" s="105" t="s">
        <v>122</v>
      </c>
      <c r="G50" s="105" t="s">
        <v>122</v>
      </c>
      <c r="H50" s="124">
        <v>1</v>
      </c>
      <c r="I50" s="105" t="s">
        <v>67</v>
      </c>
      <c r="J50" s="92">
        <v>2990</v>
      </c>
      <c r="K50" s="125">
        <v>43948</v>
      </c>
      <c r="L50" s="124" t="s">
        <v>327</v>
      </c>
      <c r="M50" s="125">
        <v>45930</v>
      </c>
      <c r="N50" s="126" t="s">
        <v>69</v>
      </c>
      <c r="O50" s="127">
        <f t="shared" ca="1" si="3"/>
        <v>50.789473684210527</v>
      </c>
      <c r="P50" s="127" t="str">
        <f t="shared" si="4"/>
        <v>Not Yet Certified</v>
      </c>
      <c r="Q50" s="126" t="s">
        <v>328</v>
      </c>
      <c r="R50" s="126">
        <v>45930</v>
      </c>
      <c r="S50" s="129">
        <f t="shared" si="5"/>
        <v>65</v>
      </c>
      <c r="T50" s="131" t="s">
        <v>67</v>
      </c>
      <c r="U50" s="73" t="s">
        <v>67</v>
      </c>
      <c r="V50" s="105" t="s">
        <v>321</v>
      </c>
      <c r="W50" s="105" t="s">
        <v>329</v>
      </c>
      <c r="X50" s="104" t="s">
        <v>323</v>
      </c>
      <c r="Y50" s="107" t="s">
        <v>75</v>
      </c>
      <c r="Z50" s="112">
        <v>1</v>
      </c>
      <c r="AA50" s="112">
        <v>1</v>
      </c>
      <c r="AB50" s="161">
        <v>1</v>
      </c>
    </row>
    <row r="51" spans="1:28" ht="57.75">
      <c r="A51" s="138" t="s">
        <v>330</v>
      </c>
      <c r="B51" s="139" t="s">
        <v>11</v>
      </c>
      <c r="C51" s="140" t="s">
        <v>331</v>
      </c>
      <c r="D51" s="139" t="s">
        <v>332</v>
      </c>
      <c r="E51" s="139" t="s">
        <v>16</v>
      </c>
      <c r="F51" s="139" t="s">
        <v>65</v>
      </c>
      <c r="G51" s="139" t="s">
        <v>66</v>
      </c>
      <c r="H51" s="141">
        <v>1</v>
      </c>
      <c r="I51" s="139" t="s">
        <v>67</v>
      </c>
      <c r="J51" s="142">
        <v>1400</v>
      </c>
      <c r="K51" s="143">
        <v>44194</v>
      </c>
      <c r="L51" s="141" t="s">
        <v>333</v>
      </c>
      <c r="M51" s="143" t="s">
        <v>16</v>
      </c>
      <c r="N51" s="144">
        <v>45217</v>
      </c>
      <c r="O51" s="145">
        <f t="shared" ca="1" si="3"/>
        <v>42.69736842105263</v>
      </c>
      <c r="P51" s="145">
        <f t="shared" si="4"/>
        <v>34</v>
      </c>
      <c r="Q51" s="141" t="s">
        <v>334</v>
      </c>
      <c r="R51" s="146">
        <v>45476</v>
      </c>
      <c r="S51" s="147">
        <f t="shared" si="5"/>
        <v>42</v>
      </c>
      <c r="T51" s="148" t="s">
        <v>71</v>
      </c>
      <c r="U51" s="140" t="s">
        <v>71</v>
      </c>
      <c r="V51" s="139" t="s">
        <v>105</v>
      </c>
      <c r="W51" s="139" t="s">
        <v>335</v>
      </c>
      <c r="X51" s="108" t="s">
        <v>336</v>
      </c>
      <c r="Y51" s="109" t="s">
        <v>337</v>
      </c>
      <c r="Z51" s="112">
        <v>1</v>
      </c>
      <c r="AA51" s="112">
        <v>1</v>
      </c>
      <c r="AB51" s="161">
        <v>1</v>
      </c>
    </row>
    <row r="52" spans="1:28" ht="29.25">
      <c r="A52" s="123" t="s">
        <v>338</v>
      </c>
      <c r="B52" s="105" t="s">
        <v>12</v>
      </c>
      <c r="C52" s="73" t="s">
        <v>339</v>
      </c>
      <c r="D52" s="105" t="s">
        <v>340</v>
      </c>
      <c r="E52" s="73" t="s">
        <v>17</v>
      </c>
      <c r="F52" s="73" t="s">
        <v>65</v>
      </c>
      <c r="G52" s="105" t="s">
        <v>65</v>
      </c>
      <c r="H52" s="124">
        <v>1</v>
      </c>
      <c r="I52" s="105" t="s">
        <v>67</v>
      </c>
      <c r="J52" s="92">
        <v>2200</v>
      </c>
      <c r="K52" s="125">
        <v>43903</v>
      </c>
      <c r="L52" s="126">
        <v>44450</v>
      </c>
      <c r="M52" s="129" t="s">
        <v>17</v>
      </c>
      <c r="N52" s="126">
        <v>44475</v>
      </c>
      <c r="O52" s="127" t="str">
        <f t="shared" si="3"/>
        <v>Operational</v>
      </c>
      <c r="P52" s="127">
        <f t="shared" si="4"/>
        <v>19</v>
      </c>
      <c r="Q52" s="126" t="s">
        <v>341</v>
      </c>
      <c r="R52" s="126">
        <v>44908</v>
      </c>
      <c r="S52" s="129">
        <f t="shared" si="5"/>
        <v>33</v>
      </c>
      <c r="T52" s="131" t="s">
        <v>117</v>
      </c>
      <c r="U52" s="73" t="s">
        <v>67</v>
      </c>
      <c r="V52" s="105" t="s">
        <v>67</v>
      </c>
      <c r="W52" s="105" t="s">
        <v>67</v>
      </c>
      <c r="X52" s="105" t="s">
        <v>29</v>
      </c>
      <c r="Y52" s="107" t="s">
        <v>75</v>
      </c>
      <c r="Z52" s="105"/>
      <c r="AA52" s="105"/>
      <c r="AB52" s="164"/>
    </row>
    <row r="53" spans="1:28" ht="38.450000000000003" customHeight="1">
      <c r="A53" s="123" t="s">
        <v>342</v>
      </c>
      <c r="B53" s="105" t="s">
        <v>11</v>
      </c>
      <c r="C53" s="73" t="s">
        <v>343</v>
      </c>
      <c r="D53" s="105" t="s">
        <v>344</v>
      </c>
      <c r="E53" s="105" t="s">
        <v>15</v>
      </c>
      <c r="F53" s="105" t="s">
        <v>92</v>
      </c>
      <c r="G53" s="105" t="s">
        <v>188</v>
      </c>
      <c r="H53" s="124">
        <v>2</v>
      </c>
      <c r="I53" s="105" t="s">
        <v>67</v>
      </c>
      <c r="J53" s="92">
        <v>875</v>
      </c>
      <c r="K53" s="125">
        <v>44666</v>
      </c>
      <c r="L53" s="126">
        <v>45214</v>
      </c>
      <c r="M53" s="125">
        <v>45657</v>
      </c>
      <c r="N53" s="126" t="s">
        <v>69</v>
      </c>
      <c r="O53" s="127">
        <f t="shared" ca="1" si="3"/>
        <v>27.171052631578949</v>
      </c>
      <c r="P53" s="127" t="str">
        <f t="shared" si="4"/>
        <v>Not Yet Certified</v>
      </c>
      <c r="Q53" s="124" t="s">
        <v>345</v>
      </c>
      <c r="R53" s="128">
        <v>45744</v>
      </c>
      <c r="S53" s="129">
        <f t="shared" si="5"/>
        <v>35</v>
      </c>
      <c r="T53" s="130" t="s">
        <v>71</v>
      </c>
      <c r="U53" s="73" t="s">
        <v>71</v>
      </c>
      <c r="V53" s="105" t="s">
        <v>346</v>
      </c>
      <c r="W53" s="105" t="s">
        <v>67</v>
      </c>
      <c r="X53" s="104" t="s">
        <v>135</v>
      </c>
      <c r="Y53" s="107" t="s">
        <v>75</v>
      </c>
      <c r="Z53" s="112">
        <v>1</v>
      </c>
      <c r="AA53" s="112">
        <v>1</v>
      </c>
      <c r="AB53" s="164"/>
    </row>
    <row r="54" spans="1:28">
      <c r="A54" s="123" t="s">
        <v>347</v>
      </c>
      <c r="B54" s="105" t="s">
        <v>12</v>
      </c>
      <c r="C54" s="73" t="s">
        <v>348</v>
      </c>
      <c r="D54" s="105" t="s">
        <v>349</v>
      </c>
      <c r="E54" s="73" t="s">
        <v>17</v>
      </c>
      <c r="F54" s="73" t="s">
        <v>214</v>
      </c>
      <c r="G54" s="105" t="s">
        <v>214</v>
      </c>
      <c r="H54" s="124">
        <v>2</v>
      </c>
      <c r="I54" s="105" t="s">
        <v>67</v>
      </c>
      <c r="J54" s="92">
        <v>1998</v>
      </c>
      <c r="K54" s="125">
        <v>44672</v>
      </c>
      <c r="L54" s="126">
        <v>45220</v>
      </c>
      <c r="M54" s="129" t="s">
        <v>17</v>
      </c>
      <c r="N54" s="126">
        <v>44909</v>
      </c>
      <c r="O54" s="127" t="str">
        <f t="shared" si="3"/>
        <v>Operational</v>
      </c>
      <c r="P54" s="127">
        <f t="shared" si="4"/>
        <v>8</v>
      </c>
      <c r="Q54" s="126">
        <v>43977</v>
      </c>
      <c r="R54" s="126">
        <v>44908</v>
      </c>
      <c r="S54" s="129">
        <f t="shared" si="5"/>
        <v>8</v>
      </c>
      <c r="T54" s="130" t="s">
        <v>71</v>
      </c>
      <c r="U54" s="73" t="s">
        <v>67</v>
      </c>
      <c r="V54" s="105" t="s">
        <v>67</v>
      </c>
      <c r="W54" s="105" t="s">
        <v>67</v>
      </c>
      <c r="X54" s="105" t="s">
        <v>29</v>
      </c>
      <c r="Y54" s="107" t="s">
        <v>75</v>
      </c>
      <c r="Z54" s="105"/>
      <c r="AA54" s="105"/>
      <c r="AB54" s="164"/>
    </row>
    <row r="55" spans="1:28" customFormat="1" ht="29.25">
      <c r="A55" s="123" t="s">
        <v>350</v>
      </c>
      <c r="B55" s="105" t="s">
        <v>12</v>
      </c>
      <c r="C55" s="73" t="s">
        <v>351</v>
      </c>
      <c r="D55" s="105" t="s">
        <v>352</v>
      </c>
      <c r="E55" s="105" t="s">
        <v>15</v>
      </c>
      <c r="F55" s="105" t="s">
        <v>87</v>
      </c>
      <c r="G55" s="105" t="s">
        <v>87</v>
      </c>
      <c r="H55" s="124">
        <v>2</v>
      </c>
      <c r="I55" s="105" t="s">
        <v>67</v>
      </c>
      <c r="J55" s="92">
        <v>2250</v>
      </c>
      <c r="K55" s="125">
        <v>45190</v>
      </c>
      <c r="L55" s="124" t="s">
        <v>29</v>
      </c>
      <c r="M55" s="125">
        <v>45741</v>
      </c>
      <c r="N55" s="126" t="s">
        <v>69</v>
      </c>
      <c r="O55" s="127">
        <f t="shared" ca="1" si="3"/>
        <v>9.9342105263157894</v>
      </c>
      <c r="P55" s="127" t="str">
        <f t="shared" si="4"/>
        <v>Not Yet Certified</v>
      </c>
      <c r="Q55" s="126" t="s">
        <v>116</v>
      </c>
      <c r="R55" s="126">
        <v>46003</v>
      </c>
      <c r="S55" s="129">
        <f t="shared" si="5"/>
        <v>27</v>
      </c>
      <c r="T55" s="131" t="s">
        <v>116</v>
      </c>
      <c r="U55" s="73" t="s">
        <v>67</v>
      </c>
      <c r="V55" s="105" t="s">
        <v>67</v>
      </c>
      <c r="W55" s="105" t="s">
        <v>67</v>
      </c>
      <c r="X55" s="167" t="s">
        <v>353</v>
      </c>
      <c r="Y55" s="105" t="s">
        <v>75</v>
      </c>
      <c r="Z55" s="104"/>
      <c r="AA55" s="104"/>
      <c r="AB55" s="164"/>
    </row>
    <row r="56" spans="1:28" ht="75.599999999999994" customHeight="1">
      <c r="A56" s="138" t="s">
        <v>354</v>
      </c>
      <c r="B56" s="139" t="s">
        <v>11</v>
      </c>
      <c r="C56" s="140" t="s">
        <v>355</v>
      </c>
      <c r="D56" s="139" t="s">
        <v>356</v>
      </c>
      <c r="E56" s="139" t="s">
        <v>16</v>
      </c>
      <c r="F56" s="139" t="s">
        <v>65</v>
      </c>
      <c r="G56" s="139" t="s">
        <v>66</v>
      </c>
      <c r="H56" s="141">
        <v>1</v>
      </c>
      <c r="I56" s="139" t="s">
        <v>67</v>
      </c>
      <c r="J56" s="142">
        <v>978</v>
      </c>
      <c r="K56" s="143">
        <v>44194</v>
      </c>
      <c r="L56" s="141" t="s">
        <v>333</v>
      </c>
      <c r="M56" s="143" t="s">
        <v>16</v>
      </c>
      <c r="N56" s="144">
        <v>45217</v>
      </c>
      <c r="O56" s="145">
        <f t="shared" ca="1" si="3"/>
        <v>42.69736842105263</v>
      </c>
      <c r="P56" s="145">
        <f t="shared" si="4"/>
        <v>34</v>
      </c>
      <c r="Q56" s="141" t="s">
        <v>357</v>
      </c>
      <c r="R56" s="146">
        <v>45532</v>
      </c>
      <c r="S56" s="147">
        <f t="shared" si="5"/>
        <v>44</v>
      </c>
      <c r="T56" s="148" t="s">
        <v>71</v>
      </c>
      <c r="U56" s="140" t="s">
        <v>71</v>
      </c>
      <c r="V56" s="139" t="s">
        <v>358</v>
      </c>
      <c r="W56" s="139" t="s">
        <v>335</v>
      </c>
      <c r="X56" s="108" t="s">
        <v>336</v>
      </c>
      <c r="Y56" s="109" t="s">
        <v>337</v>
      </c>
      <c r="Z56" s="112">
        <v>1</v>
      </c>
      <c r="AA56" s="112">
        <v>1</v>
      </c>
      <c r="AB56" s="161">
        <v>1</v>
      </c>
    </row>
    <row r="57" spans="1:28" ht="43.5">
      <c r="A57" s="123" t="s">
        <v>359</v>
      </c>
      <c r="B57" s="105" t="s">
        <v>12</v>
      </c>
      <c r="C57" s="73" t="s">
        <v>360</v>
      </c>
      <c r="D57" s="105" t="s">
        <v>361</v>
      </c>
      <c r="E57" s="73" t="s">
        <v>17</v>
      </c>
      <c r="F57" s="73" t="s">
        <v>65</v>
      </c>
      <c r="G57" s="105" t="s">
        <v>198</v>
      </c>
      <c r="H57" s="124">
        <v>1</v>
      </c>
      <c r="I57" s="105" t="s">
        <v>67</v>
      </c>
      <c r="J57" s="92">
        <v>1850</v>
      </c>
      <c r="K57" s="125">
        <v>43948</v>
      </c>
      <c r="L57" s="124" t="s">
        <v>362</v>
      </c>
      <c r="M57" s="129" t="s">
        <v>17</v>
      </c>
      <c r="N57" s="126">
        <v>44895</v>
      </c>
      <c r="O57" s="127" t="str">
        <f t="shared" si="3"/>
        <v>Operational</v>
      </c>
      <c r="P57" s="127">
        <f t="shared" si="4"/>
        <v>31</v>
      </c>
      <c r="Q57" s="126" t="s">
        <v>363</v>
      </c>
      <c r="R57" s="126">
        <v>44984</v>
      </c>
      <c r="S57" s="129">
        <f t="shared" si="5"/>
        <v>34</v>
      </c>
      <c r="T57" s="131" t="s">
        <v>117</v>
      </c>
      <c r="U57" s="73" t="s">
        <v>71</v>
      </c>
      <c r="V57" s="105" t="s">
        <v>168</v>
      </c>
      <c r="W57" s="105" t="s">
        <v>67</v>
      </c>
      <c r="X57" s="105" t="s">
        <v>29</v>
      </c>
      <c r="Y57" s="107" t="s">
        <v>75</v>
      </c>
      <c r="Z57" s="105">
        <v>1</v>
      </c>
      <c r="AA57" s="105">
        <v>1</v>
      </c>
      <c r="AB57" s="164"/>
    </row>
    <row r="58" spans="1:28" ht="57.75">
      <c r="A58" s="123" t="s">
        <v>364</v>
      </c>
      <c r="B58" s="105" t="s">
        <v>12</v>
      </c>
      <c r="C58" s="73" t="s">
        <v>365</v>
      </c>
      <c r="D58" s="105" t="s">
        <v>366</v>
      </c>
      <c r="E58" s="73" t="s">
        <v>17</v>
      </c>
      <c r="F58" s="73" t="s">
        <v>87</v>
      </c>
      <c r="G58" s="105" t="s">
        <v>198</v>
      </c>
      <c r="H58" s="124">
        <v>1</v>
      </c>
      <c r="I58" s="105" t="s">
        <v>67</v>
      </c>
      <c r="J58" s="92">
        <v>2500</v>
      </c>
      <c r="K58" s="125">
        <v>43948</v>
      </c>
      <c r="L58" s="124" t="s">
        <v>199</v>
      </c>
      <c r="M58" s="129" t="s">
        <v>17</v>
      </c>
      <c r="N58" s="126">
        <v>44895</v>
      </c>
      <c r="O58" s="127" t="str">
        <f t="shared" si="3"/>
        <v>Operational</v>
      </c>
      <c r="P58" s="127">
        <f t="shared" si="4"/>
        <v>31</v>
      </c>
      <c r="Q58" s="124" t="s">
        <v>367</v>
      </c>
      <c r="R58" s="126">
        <v>44908</v>
      </c>
      <c r="S58" s="129">
        <f t="shared" si="5"/>
        <v>32</v>
      </c>
      <c r="T58" s="130" t="s">
        <v>67</v>
      </c>
      <c r="U58" s="73" t="s">
        <v>71</v>
      </c>
      <c r="V58" s="105" t="s">
        <v>368</v>
      </c>
      <c r="W58" s="105" t="s">
        <v>67</v>
      </c>
      <c r="X58" s="105" t="s">
        <v>29</v>
      </c>
      <c r="Y58" s="107" t="s">
        <v>75</v>
      </c>
      <c r="Z58" s="105">
        <v>1</v>
      </c>
      <c r="AA58" s="105">
        <v>1</v>
      </c>
      <c r="AB58" s="164"/>
    </row>
    <row r="59" spans="1:28" ht="29.25">
      <c r="A59" s="138" t="s">
        <v>369</v>
      </c>
      <c r="B59" s="139" t="s">
        <v>12</v>
      </c>
      <c r="C59" s="140" t="s">
        <v>370</v>
      </c>
      <c r="D59" s="139" t="s">
        <v>371</v>
      </c>
      <c r="E59" s="139" t="s">
        <v>17</v>
      </c>
      <c r="F59" s="139" t="s">
        <v>372</v>
      </c>
      <c r="G59" s="139" t="s">
        <v>161</v>
      </c>
      <c r="H59" s="141">
        <v>2</v>
      </c>
      <c r="I59" s="139" t="s">
        <v>67</v>
      </c>
      <c r="J59" s="142">
        <v>3000</v>
      </c>
      <c r="K59" s="143">
        <v>44706</v>
      </c>
      <c r="L59" s="144">
        <v>45255</v>
      </c>
      <c r="M59" s="143" t="s">
        <v>16</v>
      </c>
      <c r="N59" s="144">
        <v>45468</v>
      </c>
      <c r="O59" s="145" t="str">
        <f t="shared" si="3"/>
        <v>Operational</v>
      </c>
      <c r="P59" s="145">
        <f t="shared" si="4"/>
        <v>25</v>
      </c>
      <c r="Q59" s="144" t="s">
        <v>116</v>
      </c>
      <c r="R59" s="144">
        <v>45290</v>
      </c>
      <c r="S59" s="147">
        <f t="shared" si="5"/>
        <v>19</v>
      </c>
      <c r="T59" s="149" t="s">
        <v>116</v>
      </c>
      <c r="U59" s="140" t="s">
        <v>71</v>
      </c>
      <c r="V59" s="139" t="s">
        <v>67</v>
      </c>
      <c r="W59" s="139" t="s">
        <v>67</v>
      </c>
      <c r="X59" s="108" t="s">
        <v>97</v>
      </c>
      <c r="Y59" s="109" t="s">
        <v>373</v>
      </c>
      <c r="Z59" s="104"/>
      <c r="AA59" s="104"/>
      <c r="AB59" s="164"/>
    </row>
    <row r="60" spans="1:28" ht="43.5">
      <c r="A60" s="123" t="s">
        <v>374</v>
      </c>
      <c r="B60" s="105" t="s">
        <v>12</v>
      </c>
      <c r="C60" s="73" t="s">
        <v>375</v>
      </c>
      <c r="D60" s="105" t="s">
        <v>376</v>
      </c>
      <c r="E60" s="73" t="s">
        <v>17</v>
      </c>
      <c r="F60" s="73" t="s">
        <v>377</v>
      </c>
      <c r="G60" s="105" t="s">
        <v>378</v>
      </c>
      <c r="H60" s="124">
        <v>1</v>
      </c>
      <c r="I60" s="105" t="s">
        <v>67</v>
      </c>
      <c r="J60" s="92">
        <v>2500</v>
      </c>
      <c r="K60" s="125">
        <v>43903</v>
      </c>
      <c r="L60" s="124" t="s">
        <v>379</v>
      </c>
      <c r="M60" s="129" t="s">
        <v>17</v>
      </c>
      <c r="N60" s="126">
        <v>44895</v>
      </c>
      <c r="O60" s="127" t="str">
        <f t="shared" si="3"/>
        <v>Operational</v>
      </c>
      <c r="P60" s="127">
        <f t="shared" si="4"/>
        <v>33</v>
      </c>
      <c r="Q60" s="126" t="s">
        <v>380</v>
      </c>
      <c r="R60" s="126">
        <v>44908</v>
      </c>
      <c r="S60" s="129">
        <f t="shared" si="5"/>
        <v>33</v>
      </c>
      <c r="T60" s="131" t="s">
        <v>117</v>
      </c>
      <c r="U60" s="73" t="s">
        <v>71</v>
      </c>
      <c r="V60" s="105" t="s">
        <v>168</v>
      </c>
      <c r="W60" s="105" t="s">
        <v>67</v>
      </c>
      <c r="X60" s="105" t="s">
        <v>29</v>
      </c>
      <c r="Y60" s="107" t="s">
        <v>75</v>
      </c>
      <c r="Z60" s="105">
        <v>1</v>
      </c>
      <c r="AA60" s="112">
        <v>1</v>
      </c>
      <c r="AB60" s="161"/>
    </row>
    <row r="61" spans="1:28" ht="29.25">
      <c r="A61" s="123" t="s">
        <v>381</v>
      </c>
      <c r="B61" s="105" t="s">
        <v>12</v>
      </c>
      <c r="C61" s="73" t="s">
        <v>382</v>
      </c>
      <c r="D61" s="105" t="s">
        <v>383</v>
      </c>
      <c r="E61" s="105" t="s">
        <v>17</v>
      </c>
      <c r="F61" s="105" t="s">
        <v>306</v>
      </c>
      <c r="G61" s="105" t="s">
        <v>306</v>
      </c>
      <c r="H61" s="124">
        <v>2</v>
      </c>
      <c r="I61" s="105" t="s">
        <v>71</v>
      </c>
      <c r="J61" s="92">
        <v>300</v>
      </c>
      <c r="K61" s="125">
        <v>44842</v>
      </c>
      <c r="L61" s="126" t="s">
        <v>29</v>
      </c>
      <c r="M61" s="125" t="s">
        <v>17</v>
      </c>
      <c r="N61" s="126">
        <v>45429</v>
      </c>
      <c r="O61" s="127" t="str">
        <f t="shared" si="3"/>
        <v>Operational</v>
      </c>
      <c r="P61" s="127">
        <f t="shared" si="4"/>
        <v>19</v>
      </c>
      <c r="Q61" s="126">
        <v>44498</v>
      </c>
      <c r="R61" s="126">
        <v>45541</v>
      </c>
      <c r="S61" s="129">
        <f t="shared" si="5"/>
        <v>23</v>
      </c>
      <c r="T61" s="130" t="s">
        <v>67</v>
      </c>
      <c r="U61" s="73" t="s">
        <v>67</v>
      </c>
      <c r="V61" s="105" t="s">
        <v>67</v>
      </c>
      <c r="W61" s="105" t="s">
        <v>67</v>
      </c>
      <c r="X61" s="104" t="s">
        <v>384</v>
      </c>
      <c r="Y61" s="107" t="s">
        <v>75</v>
      </c>
      <c r="Z61" s="104"/>
      <c r="AA61" s="104"/>
      <c r="AB61" s="164"/>
    </row>
    <row r="62" spans="1:28" customFormat="1" ht="90" customHeight="1">
      <c r="A62" s="123" t="s">
        <v>385</v>
      </c>
      <c r="B62" s="105" t="s">
        <v>11</v>
      </c>
      <c r="C62" s="73" t="s">
        <v>386</v>
      </c>
      <c r="D62" s="105" t="s">
        <v>387</v>
      </c>
      <c r="E62" s="105" t="s">
        <v>15</v>
      </c>
      <c r="F62" s="105" t="s">
        <v>230</v>
      </c>
      <c r="G62" s="105" t="s">
        <v>66</v>
      </c>
      <c r="H62" s="124">
        <v>1</v>
      </c>
      <c r="I62" s="105" t="s">
        <v>67</v>
      </c>
      <c r="J62" s="92">
        <v>2250</v>
      </c>
      <c r="K62" s="125">
        <v>44306</v>
      </c>
      <c r="L62" s="124" t="s">
        <v>388</v>
      </c>
      <c r="M62" s="125">
        <v>45454</v>
      </c>
      <c r="N62" s="126" t="s">
        <v>69</v>
      </c>
      <c r="O62" s="127">
        <f t="shared" ca="1" si="3"/>
        <v>39.013157894736842</v>
      </c>
      <c r="P62" s="127" t="str">
        <f t="shared" si="4"/>
        <v>Not Yet Certified</v>
      </c>
      <c r="Q62" s="124" t="s">
        <v>389</v>
      </c>
      <c r="R62" s="128">
        <v>45527</v>
      </c>
      <c r="S62" s="129">
        <f t="shared" si="5"/>
        <v>40</v>
      </c>
      <c r="T62" s="130" t="s">
        <v>71</v>
      </c>
      <c r="U62" s="73" t="s">
        <v>71</v>
      </c>
      <c r="V62" s="105" t="s">
        <v>124</v>
      </c>
      <c r="W62" s="105" t="s">
        <v>390</v>
      </c>
      <c r="X62" s="167" t="s">
        <v>74</v>
      </c>
      <c r="Y62" s="105" t="s">
        <v>75</v>
      </c>
      <c r="Z62" s="112">
        <v>1</v>
      </c>
      <c r="AA62" s="112">
        <v>1</v>
      </c>
      <c r="AB62" s="161">
        <v>1</v>
      </c>
    </row>
    <row r="63" spans="1:28" ht="76.150000000000006" customHeight="1">
      <c r="A63" s="123" t="s">
        <v>391</v>
      </c>
      <c r="B63" s="105" t="s">
        <v>11</v>
      </c>
      <c r="C63" s="73" t="s">
        <v>392</v>
      </c>
      <c r="D63" s="105" t="s">
        <v>393</v>
      </c>
      <c r="E63" s="105" t="s">
        <v>15</v>
      </c>
      <c r="F63" s="105" t="s">
        <v>122</v>
      </c>
      <c r="G63" s="105" t="s">
        <v>122</v>
      </c>
      <c r="H63" s="124">
        <v>1</v>
      </c>
      <c r="I63" s="105" t="s">
        <v>67</v>
      </c>
      <c r="J63" s="92">
        <v>1560</v>
      </c>
      <c r="K63" s="125">
        <v>44152</v>
      </c>
      <c r="L63" s="126" t="s">
        <v>394</v>
      </c>
      <c r="M63" s="125">
        <v>45613</v>
      </c>
      <c r="N63" s="126" t="s">
        <v>69</v>
      </c>
      <c r="O63" s="127">
        <f t="shared" ca="1" si="3"/>
        <v>44.078947368421055</v>
      </c>
      <c r="P63" s="127" t="str">
        <f t="shared" si="4"/>
        <v>Not Yet Certified</v>
      </c>
      <c r="Q63" s="124" t="s">
        <v>395</v>
      </c>
      <c r="R63" s="128">
        <v>45930</v>
      </c>
      <c r="S63" s="129">
        <f t="shared" si="5"/>
        <v>58</v>
      </c>
      <c r="T63" s="130" t="s">
        <v>67</v>
      </c>
      <c r="U63" s="73" t="s">
        <v>67</v>
      </c>
      <c r="V63" s="105" t="s">
        <v>396</v>
      </c>
      <c r="W63" s="105" t="s">
        <v>67</v>
      </c>
      <c r="X63" s="104" t="s">
        <v>397</v>
      </c>
      <c r="Y63" s="107" t="s">
        <v>75</v>
      </c>
      <c r="Z63" s="112">
        <v>1</v>
      </c>
      <c r="AA63" s="112">
        <v>1</v>
      </c>
      <c r="AB63" s="164"/>
    </row>
    <row r="64" spans="1:28" ht="72">
      <c r="A64" s="138">
        <v>532</v>
      </c>
      <c r="B64" s="139" t="s">
        <v>10</v>
      </c>
      <c r="C64" s="140" t="s">
        <v>398</v>
      </c>
      <c r="D64" s="139" t="s">
        <v>399</v>
      </c>
      <c r="E64" s="139" t="s">
        <v>17</v>
      </c>
      <c r="F64" s="139" t="s">
        <v>400</v>
      </c>
      <c r="G64" s="139" t="s">
        <v>400</v>
      </c>
      <c r="H64" s="141">
        <v>1</v>
      </c>
      <c r="I64" s="139" t="s">
        <v>67</v>
      </c>
      <c r="J64" s="142">
        <v>2950</v>
      </c>
      <c r="K64" s="143">
        <v>44000</v>
      </c>
      <c r="L64" s="144" t="s">
        <v>401</v>
      </c>
      <c r="M64" s="143" t="s">
        <v>16</v>
      </c>
      <c r="N64" s="144">
        <v>45455</v>
      </c>
      <c r="O64" s="145" t="str">
        <f t="shared" si="3"/>
        <v>Operational</v>
      </c>
      <c r="P64" s="145">
        <f t="shared" si="4"/>
        <v>48</v>
      </c>
      <c r="Q64" s="141" t="s">
        <v>116</v>
      </c>
      <c r="R64" s="146">
        <v>44498</v>
      </c>
      <c r="S64" s="147">
        <f t="shared" si="5"/>
        <v>16</v>
      </c>
      <c r="T64" s="148" t="s">
        <v>67</v>
      </c>
      <c r="U64" s="140" t="s">
        <v>67</v>
      </c>
      <c r="V64" s="139" t="s">
        <v>402</v>
      </c>
      <c r="W64" s="139" t="s">
        <v>67</v>
      </c>
      <c r="X64" s="108" t="s">
        <v>83</v>
      </c>
      <c r="Y64" s="109" t="s">
        <v>17</v>
      </c>
      <c r="Z64" s="113">
        <v>1</v>
      </c>
      <c r="AA64" s="113">
        <v>1</v>
      </c>
      <c r="AB64" s="163"/>
    </row>
    <row r="65" spans="1:28" ht="43.5">
      <c r="A65" s="123" t="s">
        <v>403</v>
      </c>
      <c r="B65" s="105" t="s">
        <v>12</v>
      </c>
      <c r="C65" s="73" t="s">
        <v>404</v>
      </c>
      <c r="D65" s="105" t="s">
        <v>405</v>
      </c>
      <c r="E65" s="105" t="s">
        <v>15</v>
      </c>
      <c r="F65" s="105" t="s">
        <v>92</v>
      </c>
      <c r="G65" s="105" t="s">
        <v>161</v>
      </c>
      <c r="H65" s="124">
        <v>2</v>
      </c>
      <c r="I65" s="105" t="s">
        <v>67</v>
      </c>
      <c r="J65" s="92">
        <v>2970</v>
      </c>
      <c r="K65" s="125">
        <v>44666</v>
      </c>
      <c r="L65" s="126">
        <v>45214</v>
      </c>
      <c r="M65" s="125">
        <v>45503</v>
      </c>
      <c r="N65" s="126" t="s">
        <v>69</v>
      </c>
      <c r="O65" s="127">
        <f t="shared" ca="1" si="3"/>
        <v>27.171052631578949</v>
      </c>
      <c r="P65" s="127" t="str">
        <f t="shared" si="4"/>
        <v>Not Yet Certified</v>
      </c>
      <c r="Q65" s="126">
        <v>45077</v>
      </c>
      <c r="R65" s="126">
        <v>45474</v>
      </c>
      <c r="S65" s="129">
        <f t="shared" si="5"/>
        <v>27</v>
      </c>
      <c r="T65" s="130" t="s">
        <v>71</v>
      </c>
      <c r="U65" s="73" t="s">
        <v>71</v>
      </c>
      <c r="V65" s="105" t="s">
        <v>406</v>
      </c>
      <c r="W65" s="105" t="s">
        <v>67</v>
      </c>
      <c r="X65" s="104" t="s">
        <v>407</v>
      </c>
      <c r="Y65" s="107" t="s">
        <v>75</v>
      </c>
      <c r="Z65" s="112">
        <v>1</v>
      </c>
      <c r="AA65" s="112">
        <v>1</v>
      </c>
      <c r="AB65" s="164"/>
    </row>
    <row r="66" spans="1:28" ht="36" customHeight="1">
      <c r="A66" s="123" t="s">
        <v>408</v>
      </c>
      <c r="B66" s="105" t="s">
        <v>11</v>
      </c>
      <c r="C66" s="73" t="s">
        <v>409</v>
      </c>
      <c r="D66" s="105" t="s">
        <v>410</v>
      </c>
      <c r="E66" s="73" t="s">
        <v>17</v>
      </c>
      <c r="F66" s="73" t="s">
        <v>400</v>
      </c>
      <c r="G66" s="105" t="s">
        <v>400</v>
      </c>
      <c r="H66" s="124">
        <v>1</v>
      </c>
      <c r="I66" s="105" t="s">
        <v>71</v>
      </c>
      <c r="J66" s="92">
        <v>360</v>
      </c>
      <c r="K66" s="125">
        <v>43948</v>
      </c>
      <c r="L66" s="126">
        <v>44464</v>
      </c>
      <c r="M66" s="125" t="s">
        <v>17</v>
      </c>
      <c r="N66" s="126">
        <v>44601</v>
      </c>
      <c r="O66" s="127" t="str">
        <f t="shared" si="3"/>
        <v>Operational</v>
      </c>
      <c r="P66" s="127">
        <f t="shared" si="4"/>
        <v>21</v>
      </c>
      <c r="Q66" s="124" t="s">
        <v>411</v>
      </c>
      <c r="R66" s="128">
        <v>44560</v>
      </c>
      <c r="S66" s="129">
        <f t="shared" si="5"/>
        <v>20</v>
      </c>
      <c r="T66" s="131" t="s">
        <v>116</v>
      </c>
      <c r="U66" s="73" t="s">
        <v>67</v>
      </c>
      <c r="V66" s="105" t="s">
        <v>67</v>
      </c>
      <c r="W66" s="105" t="s">
        <v>67</v>
      </c>
      <c r="X66" s="105" t="s">
        <v>29</v>
      </c>
      <c r="Y66" s="107" t="s">
        <v>75</v>
      </c>
      <c r="Z66" s="105"/>
      <c r="AA66" s="105"/>
      <c r="AB66" s="164"/>
    </row>
    <row r="67" spans="1:28" ht="29.25">
      <c r="A67" s="123" t="s">
        <v>412</v>
      </c>
      <c r="B67" s="105" t="s">
        <v>12</v>
      </c>
      <c r="C67" s="73" t="s">
        <v>413</v>
      </c>
      <c r="D67" s="105" t="s">
        <v>414</v>
      </c>
      <c r="E67" s="105" t="s">
        <v>15</v>
      </c>
      <c r="F67" s="105" t="s">
        <v>181</v>
      </c>
      <c r="G67" s="105" t="s">
        <v>66</v>
      </c>
      <c r="H67" s="124">
        <v>2</v>
      </c>
      <c r="I67" s="105" t="s">
        <v>67</v>
      </c>
      <c r="J67" s="92">
        <v>2565</v>
      </c>
      <c r="K67" s="125">
        <v>44681</v>
      </c>
      <c r="L67" s="126">
        <v>45232</v>
      </c>
      <c r="M67" s="125">
        <v>45535</v>
      </c>
      <c r="N67" s="126" t="s">
        <v>69</v>
      </c>
      <c r="O67" s="127">
        <f t="shared" ca="1" si="3"/>
        <v>26.67763157894737</v>
      </c>
      <c r="P67" s="127" t="str">
        <f t="shared" si="4"/>
        <v>Not Yet Certified</v>
      </c>
      <c r="Q67" s="126" t="s">
        <v>415</v>
      </c>
      <c r="R67" s="126">
        <v>45499</v>
      </c>
      <c r="S67" s="129">
        <f t="shared" si="5"/>
        <v>27</v>
      </c>
      <c r="T67" s="130" t="s">
        <v>154</v>
      </c>
      <c r="U67" s="73" t="s">
        <v>71</v>
      </c>
      <c r="V67" s="105" t="s">
        <v>72</v>
      </c>
      <c r="W67" s="105" t="s">
        <v>96</v>
      </c>
      <c r="X67" s="104" t="s">
        <v>416</v>
      </c>
      <c r="Y67" s="107" t="s">
        <v>75</v>
      </c>
      <c r="Z67" s="113">
        <v>1</v>
      </c>
      <c r="AA67" s="113">
        <v>1</v>
      </c>
      <c r="AB67" s="162">
        <v>1</v>
      </c>
    </row>
    <row r="68" spans="1:28" ht="43.5">
      <c r="A68" s="123" t="s">
        <v>417</v>
      </c>
      <c r="B68" s="105" t="s">
        <v>11</v>
      </c>
      <c r="C68" s="73" t="s">
        <v>418</v>
      </c>
      <c r="D68" s="105" t="s">
        <v>419</v>
      </c>
      <c r="E68" s="73" t="s">
        <v>17</v>
      </c>
      <c r="F68" s="73" t="s">
        <v>65</v>
      </c>
      <c r="G68" s="105" t="s">
        <v>65</v>
      </c>
      <c r="H68" s="124">
        <v>1</v>
      </c>
      <c r="I68" s="105" t="s">
        <v>71</v>
      </c>
      <c r="J68" s="92">
        <v>165</v>
      </c>
      <c r="K68" s="125">
        <v>44306</v>
      </c>
      <c r="L68" s="126" t="s">
        <v>420</v>
      </c>
      <c r="M68" s="125" t="s">
        <v>17</v>
      </c>
      <c r="N68" s="126">
        <v>44909</v>
      </c>
      <c r="O68" s="127" t="str">
        <f t="shared" si="3"/>
        <v>Operational</v>
      </c>
      <c r="P68" s="127">
        <f t="shared" si="4"/>
        <v>20</v>
      </c>
      <c r="Q68" s="124" t="s">
        <v>116</v>
      </c>
      <c r="R68" s="128">
        <v>44788</v>
      </c>
      <c r="S68" s="129">
        <f t="shared" si="5"/>
        <v>16</v>
      </c>
      <c r="T68" s="131" t="s">
        <v>116</v>
      </c>
      <c r="U68" s="73" t="s">
        <v>67</v>
      </c>
      <c r="V68" s="105" t="s">
        <v>168</v>
      </c>
      <c r="W68" s="105" t="s">
        <v>67</v>
      </c>
      <c r="X68" s="105" t="s">
        <v>29</v>
      </c>
      <c r="Y68" s="107" t="s">
        <v>75</v>
      </c>
      <c r="Z68" s="105">
        <v>1</v>
      </c>
      <c r="AA68" s="105">
        <v>1</v>
      </c>
      <c r="AB68" s="164"/>
    </row>
    <row r="69" spans="1:28" ht="29.25">
      <c r="A69" s="123" t="s">
        <v>421</v>
      </c>
      <c r="B69" s="105" t="s">
        <v>12</v>
      </c>
      <c r="C69" s="73" t="s">
        <v>422</v>
      </c>
      <c r="D69" s="105" t="s">
        <v>423</v>
      </c>
      <c r="E69" s="73" t="s">
        <v>17</v>
      </c>
      <c r="F69" s="73" t="s">
        <v>214</v>
      </c>
      <c r="G69" s="105" t="s">
        <v>214</v>
      </c>
      <c r="H69" s="124">
        <v>1</v>
      </c>
      <c r="I69" s="105" t="s">
        <v>67</v>
      </c>
      <c r="J69" s="92">
        <v>2502</v>
      </c>
      <c r="K69" s="125">
        <v>43958</v>
      </c>
      <c r="L69" s="126">
        <v>44542</v>
      </c>
      <c r="M69" s="129" t="s">
        <v>17</v>
      </c>
      <c r="N69" s="126">
        <v>44238</v>
      </c>
      <c r="O69" s="127" t="str">
        <f t="shared" si="3"/>
        <v>Operational</v>
      </c>
      <c r="P69" s="127">
        <f t="shared" si="4"/>
        <v>9</v>
      </c>
      <c r="Q69" s="126" t="s">
        <v>424</v>
      </c>
      <c r="R69" s="126">
        <v>44238</v>
      </c>
      <c r="S69" s="129">
        <f t="shared" si="5"/>
        <v>9</v>
      </c>
      <c r="T69" s="131" t="s">
        <v>117</v>
      </c>
      <c r="U69" s="73" t="s">
        <v>67</v>
      </c>
      <c r="V69" s="105" t="s">
        <v>67</v>
      </c>
      <c r="W69" s="105" t="s">
        <v>67</v>
      </c>
      <c r="X69" s="105" t="s">
        <v>29</v>
      </c>
      <c r="Y69" s="107" t="s">
        <v>75</v>
      </c>
      <c r="Z69" s="105"/>
      <c r="AA69" s="105"/>
      <c r="AB69" s="164"/>
    </row>
    <row r="70" spans="1:28" ht="56.65" customHeight="1">
      <c r="A70" s="123" t="s">
        <v>425</v>
      </c>
      <c r="B70" s="105" t="s">
        <v>11</v>
      </c>
      <c r="C70" s="73" t="s">
        <v>426</v>
      </c>
      <c r="D70" s="105" t="s">
        <v>427</v>
      </c>
      <c r="E70" s="73" t="s">
        <v>17</v>
      </c>
      <c r="F70" s="73" t="s">
        <v>65</v>
      </c>
      <c r="G70" s="105" t="s">
        <v>65</v>
      </c>
      <c r="H70" s="124">
        <v>1</v>
      </c>
      <c r="I70" s="105" t="s">
        <v>67</v>
      </c>
      <c r="J70" s="92">
        <v>882</v>
      </c>
      <c r="K70" s="125">
        <v>44306</v>
      </c>
      <c r="L70" s="126" t="s">
        <v>428</v>
      </c>
      <c r="M70" s="125" t="s">
        <v>17</v>
      </c>
      <c r="N70" s="126">
        <v>44909</v>
      </c>
      <c r="O70" s="127" t="str">
        <f t="shared" si="3"/>
        <v>Operational</v>
      </c>
      <c r="P70" s="127">
        <f t="shared" si="4"/>
        <v>20</v>
      </c>
      <c r="Q70" s="124" t="s">
        <v>429</v>
      </c>
      <c r="R70" s="128">
        <v>44788</v>
      </c>
      <c r="S70" s="129">
        <f t="shared" si="5"/>
        <v>16</v>
      </c>
      <c r="T70" s="131" t="s">
        <v>116</v>
      </c>
      <c r="U70" s="73" t="s">
        <v>67</v>
      </c>
      <c r="V70" s="105" t="s">
        <v>430</v>
      </c>
      <c r="W70" s="105" t="s">
        <v>67</v>
      </c>
      <c r="X70" s="105" t="s">
        <v>29</v>
      </c>
      <c r="Y70" s="107" t="s">
        <v>75</v>
      </c>
      <c r="Z70" s="105">
        <v>1</v>
      </c>
      <c r="AA70" s="105">
        <v>1</v>
      </c>
      <c r="AB70" s="164"/>
    </row>
    <row r="71" spans="1:28" ht="58.15" customHeight="1">
      <c r="A71" s="138" t="s">
        <v>431</v>
      </c>
      <c r="B71" s="139" t="s">
        <v>11</v>
      </c>
      <c r="C71" s="140" t="s">
        <v>432</v>
      </c>
      <c r="D71" s="139" t="s">
        <v>433</v>
      </c>
      <c r="E71" s="139" t="s">
        <v>16</v>
      </c>
      <c r="F71" s="139" t="s">
        <v>65</v>
      </c>
      <c r="G71" s="139" t="s">
        <v>65</v>
      </c>
      <c r="H71" s="141">
        <v>1</v>
      </c>
      <c r="I71" s="139" t="s">
        <v>71</v>
      </c>
      <c r="J71" s="142">
        <v>359</v>
      </c>
      <c r="K71" s="143">
        <v>44558</v>
      </c>
      <c r="L71" s="144" t="s">
        <v>434</v>
      </c>
      <c r="M71" s="143" t="s">
        <v>16</v>
      </c>
      <c r="N71" s="144">
        <v>45483</v>
      </c>
      <c r="O71" s="145">
        <f t="shared" ca="1" si="3"/>
        <v>30.723684210526319</v>
      </c>
      <c r="P71" s="145">
        <f t="shared" si="4"/>
        <v>30</v>
      </c>
      <c r="Q71" s="144">
        <v>45245</v>
      </c>
      <c r="R71" s="146">
        <v>45471</v>
      </c>
      <c r="S71" s="147">
        <f t="shared" si="5"/>
        <v>30</v>
      </c>
      <c r="T71" s="148" t="s">
        <v>71</v>
      </c>
      <c r="U71" s="140" t="s">
        <v>67</v>
      </c>
      <c r="V71" s="139" t="s">
        <v>435</v>
      </c>
      <c r="W71" s="139" t="s">
        <v>96</v>
      </c>
      <c r="X71" s="108" t="s">
        <v>111</v>
      </c>
      <c r="Y71" s="109" t="s">
        <v>16</v>
      </c>
      <c r="Z71" s="112">
        <v>1</v>
      </c>
      <c r="AA71" s="112">
        <v>1</v>
      </c>
      <c r="AB71" s="161">
        <v>1</v>
      </c>
    </row>
    <row r="72" spans="1:28" ht="29.25">
      <c r="A72" s="123" t="s">
        <v>436</v>
      </c>
      <c r="B72" s="105" t="s">
        <v>12</v>
      </c>
      <c r="C72" s="73" t="s">
        <v>437</v>
      </c>
      <c r="D72" s="105" t="s">
        <v>438</v>
      </c>
      <c r="E72" s="105" t="s">
        <v>15</v>
      </c>
      <c r="F72" s="105" t="s">
        <v>87</v>
      </c>
      <c r="G72" s="105" t="s">
        <v>439</v>
      </c>
      <c r="H72" s="124">
        <v>2</v>
      </c>
      <c r="I72" s="105" t="s">
        <v>67</v>
      </c>
      <c r="J72" s="92">
        <v>2500</v>
      </c>
      <c r="K72" s="125">
        <v>44666</v>
      </c>
      <c r="L72" s="126">
        <v>45214</v>
      </c>
      <c r="M72" s="125">
        <v>45499</v>
      </c>
      <c r="N72" s="126" t="s">
        <v>69</v>
      </c>
      <c r="O72" s="127">
        <f t="shared" ca="1" si="3"/>
        <v>27.171052631578949</v>
      </c>
      <c r="P72" s="127" t="str">
        <f t="shared" si="4"/>
        <v>Not Yet Certified</v>
      </c>
      <c r="Q72" s="126">
        <v>44624</v>
      </c>
      <c r="R72" s="126">
        <v>45324</v>
      </c>
      <c r="S72" s="129">
        <f t="shared" si="5"/>
        <v>22</v>
      </c>
      <c r="T72" s="135" t="s">
        <v>154</v>
      </c>
      <c r="U72" s="73" t="s">
        <v>71</v>
      </c>
      <c r="V72" s="105" t="s">
        <v>72</v>
      </c>
      <c r="W72" s="105" t="s">
        <v>96</v>
      </c>
      <c r="X72" s="104" t="s">
        <v>440</v>
      </c>
      <c r="Y72" s="107" t="s">
        <v>75</v>
      </c>
      <c r="Z72" s="112">
        <v>1</v>
      </c>
      <c r="AA72" s="112">
        <v>1</v>
      </c>
      <c r="AB72" s="161">
        <v>1</v>
      </c>
    </row>
    <row r="75" spans="1:28" ht="15" customHeight="1">
      <c r="J75" s="85"/>
    </row>
  </sheetData>
  <sheetProtection algorithmName="SHA-512" hashValue="qCXB5FMhb0QV2l91JwbUlJOEnTVi3lP7WtKeTmnAZpfwoCxFZssFFvvco0EdPZ8espxkqXi6Balfr3uKERbgAw==" saltValue="Y6QZTFz8qW2X4bLlqKeM4g==" spinCount="100000" sheet="1" objects="1" scenarios="1" sort="0" autoFilter="0" pivotTables="0"/>
  <autoFilter ref="A6:AB72" xr:uid="{C6E3C361-A73A-4E2F-BBE7-9006D499669B}"/>
  <mergeCells count="2">
    <mergeCell ref="D2:G2"/>
    <mergeCell ref="P2:T2"/>
  </mergeCells>
  <hyperlinks>
    <hyperlink ref="X10" r:id="rId1" xr:uid="{13A29FE0-0052-4D7B-A617-99B3F54C0CE4}"/>
    <hyperlink ref="X11" r:id="rId2" display="8/26/23 - Cert Extension Request" xr:uid="{4CDD86F1-AE82-464D-9736-189C34D63875}"/>
    <hyperlink ref="X19" r:id="rId3" display="6/10/23 -Cert Extension Request" xr:uid="{3BDE8CA2-9353-4042-B38E-81CE49AFAFB2}"/>
    <hyperlink ref="X24" r:id="rId4" display="8/26/23 - Cert Extension Request" xr:uid="{D197CE84-62F6-4D31-9444-94A9AF01D22B}"/>
    <hyperlink ref="X49" r:id="rId5" display="8/17/24 - Cert Extension" xr:uid="{4C0A11FD-226B-4670-A853-4010EB90D9CC}"/>
    <hyperlink ref="X50" r:id="rId6" display="8/17/24 - Cert Extension" xr:uid="{A04CB23B-EAF7-4ADE-9D13-531B41ABD101}"/>
    <hyperlink ref="X64" r:id="rId7" xr:uid="{FF1994B9-358B-4F98-9E30-7745EA19718B}"/>
    <hyperlink ref="X29" r:id="rId8" display="4/5/24 - Cert Extension Request" xr:uid="{93733DC2-032F-47B9-8366-802DB9134EB0}"/>
    <hyperlink ref="X22" r:id="rId9" display="11/12/23 - Cert Extension Request" xr:uid="{6BED3B4D-D802-4EA1-8670-DBF5697329F4}"/>
    <hyperlink ref="X16" r:id="rId10" display="10/13/23 - Cert Extension" xr:uid="{3BD9AE65-180F-454F-A58C-6F15272CDAF7}"/>
    <hyperlink ref="X34" r:id="rId11" display="8/26/23 - Cert Extension Request" xr:uid="{555DCF13-C186-481B-8A0C-E43AB51EC37A}"/>
    <hyperlink ref="X38" r:id="rId12" display="11/12/23 - Cert Extension Request" xr:uid="{5963D283-3FA7-451E-B6FA-B2F465C1A8B3}"/>
    <hyperlink ref="X42" r:id="rId13" display="8/26/23 - Cert Extension Request" xr:uid="{8FB8166E-8E3B-4C27-928D-94ED270BA80B}"/>
    <hyperlink ref="X44" r:id="rId14" display="11/11/23 - Cert Extension Request" xr:uid="{670F4587-D6DE-4249-B988-7E421DBDA729}"/>
    <hyperlink ref="X46" r:id="rId15" display="3/8/24 - Cert Extension" xr:uid="{DB32FD5D-5899-4828-991F-35B7C245E001}"/>
    <hyperlink ref="X48" r:id="rId16" display="1/5/24 - Cert Extension" xr:uid="{29BBB341-A3D4-41EB-BA42-FE9F0F5070A4}"/>
    <hyperlink ref="X53" r:id="rId17" display="10/13/23 - Cert Extension Request" xr:uid="{223AF8E1-83F4-4268-B0CE-BC5B098B8C05}"/>
    <hyperlink ref="X65" r:id="rId18" xr:uid="{98DBA633-A670-4BB1-8E2C-5BB6D8B6A172}"/>
    <hyperlink ref="X72" r:id="rId19" display="2/21/24 - Cert Extension Request" xr:uid="{6CD5E5F1-2245-49C0-9095-F6AF72228E19}"/>
    <hyperlink ref="X43" r:id="rId20" display="10/13/23 - Cert Extension Request" xr:uid="{E763BFE6-2846-4708-B246-31BC2DA305A0}"/>
    <hyperlink ref="X67" r:id="rId21" display="8/26/23- Cert Extension Request" xr:uid="{CBC51429-679D-471A-BCBA-619AAE0E4E41}"/>
    <hyperlink ref="X14" r:id="rId22" display="4/5/24- Cert Extension Request" xr:uid="{E2BAE609-108C-4D52-929B-F270382DA36D}"/>
    <hyperlink ref="X63" r:id="rId23" display="6/23/24- Cert Extension Request" xr:uid="{EA5078A4-DA44-4F6B-9BD7-DBC0653D38BC}"/>
    <hyperlink ref="X71" r:id="rId24" xr:uid="{C8E6F5BE-0FC8-497E-8F93-4237863DC20E}"/>
    <hyperlink ref="X9" r:id="rId25" xr:uid="{7E6E52EC-87E4-40C5-B1D5-83F870D72B86}"/>
    <hyperlink ref="X17" r:id="rId26" display="6/3/23 - PM Transfer" xr:uid="{B43E982C-3CA7-425B-AB0B-6B7ECB04F934}"/>
    <hyperlink ref="X18" r:id="rId27" display="7/27/22 - Cert Extension" xr:uid="{12A7081C-A4C2-4F05-9C11-8BAE08C5631E}"/>
    <hyperlink ref="X25" r:id="rId28" display="9/27/23 - Cert Extension Request" xr:uid="{4C6C7567-AD19-4438-BE23-186361619608}"/>
    <hyperlink ref="X26" r:id="rId29" display="8/26/23 - Cert Extension Request" xr:uid="{E6691967-C6FC-4C23-B27A-45734F8A8D19}"/>
    <hyperlink ref="X39" r:id="rId30" xr:uid="{AD0FA7C0-BF44-4FCD-A2EF-E888324EFA30}"/>
    <hyperlink ref="X40" r:id="rId31" display="6/10/23- Cert Extension Request" xr:uid="{AB6C768D-89E3-455E-8637-D83E2A229574}"/>
    <hyperlink ref="X15" r:id="rId32" display="4/5/24- Cert Extension Request" xr:uid="{769B2165-499F-4E18-8463-D684FB78ED62}"/>
    <hyperlink ref="X20" r:id="rId33" display="6/10/23 -Cert Extension Request" xr:uid="{BF48001D-615C-4F15-B3A7-D4C519DEF5D1}"/>
    <hyperlink ref="X32" r:id="rId34" display="4/5/24 - Cert Extension Request" xr:uid="{530B54AC-A102-417A-B1B0-45EA70B824D0}"/>
    <hyperlink ref="X41" r:id="rId35" display="6/10/23- Cert Extension Request" xr:uid="{E0F87A42-A20E-4EAA-8EE2-E2A6BD90E78F}"/>
    <hyperlink ref="X51" r:id="rId36" xr:uid="{48BF14DD-BD6A-4C2E-8CE5-AEE14A2DA5BD}"/>
    <hyperlink ref="X13" r:id="rId37" xr:uid="{C2297993-7879-4784-9173-73937D4CFE28}"/>
    <hyperlink ref="X61" r:id="rId38" xr:uid="{AD9D3264-63D5-40DF-BF14-D631674D1B5B}"/>
    <hyperlink ref="X8" r:id="rId39" xr:uid="{F3CE3DF7-6C92-4B8F-94EE-A8DAC23B6A28}"/>
    <hyperlink ref="X56" r:id="rId40" xr:uid="{898A5E26-19B8-4004-AC1B-E3A6A0C54319}"/>
    <hyperlink ref="X33" r:id="rId41" xr:uid="{65D640DB-EC24-474E-9155-5311BC011380}"/>
    <hyperlink ref="X59" r:id="rId42" xr:uid="{81488EA4-73FC-4199-BD49-437F03388BB4}"/>
    <hyperlink ref="X12" r:id="rId43" xr:uid="{7DF26027-1C90-4C95-AB61-08E80834BCF3}"/>
    <hyperlink ref="X7" r:id="rId44" display="https://edocs.puc.state.or.us/efdocs/HAH/um1930hah326626023.pdf" xr:uid="{0F456850-19CB-400D-BFE3-A0B6633B9A62}"/>
    <hyperlink ref="X62" r:id="rId45" display="https://edocs.puc.state.or.us/efdocs/HAH/um1930hah326626023.pdf" xr:uid="{85B6CC38-CFB4-416A-B2CC-FB1BAE44E97C}"/>
    <hyperlink ref="X55" r:id="rId46" display="https://edocs.puc.state.or.us/efdocs/HAH/um1930hah164944.pdf" xr:uid="{B692AFAF-3786-499B-AF8E-7159DE627E5A}"/>
  </hyperlinks>
  <pageMargins left="0.7" right="0.7" top="0.75" bottom="0.75" header="0.3" footer="0.3"/>
  <pageSetup orientation="portrait" horizontalDpi="1200" verticalDpi="1200" r:id="rId47"/>
  <drawing r:id="rId4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2162-90F1-47CC-AB23-5327713FD128}">
  <dimension ref="B3:S22"/>
  <sheetViews>
    <sheetView workbookViewId="0">
      <selection activeCell="E5" sqref="E5"/>
    </sheetView>
  </sheetViews>
  <sheetFormatPr defaultColWidth="8.7109375" defaultRowHeight="12.75"/>
  <cols>
    <col min="1" max="1" width="8.7109375" style="31"/>
    <col min="2" max="2" width="14.7109375" style="31" customWidth="1"/>
    <col min="3" max="3" width="7.28515625" style="31" bestFit="1" customWidth="1"/>
    <col min="4" max="4" width="11.5703125" style="31" bestFit="1" customWidth="1"/>
    <col min="5" max="5" width="23.7109375" style="31" customWidth="1"/>
    <col min="6" max="6" width="16.5703125" style="31" bestFit="1" customWidth="1"/>
    <col min="7" max="7" width="13.7109375" style="31" customWidth="1"/>
    <col min="8" max="8" width="18.28515625" style="16" customWidth="1"/>
    <col min="9" max="9" width="9.5703125" style="31" bestFit="1" customWidth="1"/>
    <col min="10" max="10" width="11" style="31" customWidth="1"/>
    <col min="11" max="11" width="10.5703125" style="31" bestFit="1" customWidth="1"/>
    <col min="12" max="12" width="11.28515625" style="31" customWidth="1"/>
    <col min="13" max="13" width="11.7109375" style="31" customWidth="1"/>
    <col min="14" max="14" width="12" style="31" customWidth="1"/>
    <col min="15" max="15" width="12.28515625" style="31" customWidth="1"/>
    <col min="16" max="16" width="8.7109375" style="31"/>
    <col min="17" max="17" width="15" style="16" customWidth="1"/>
    <col min="18" max="18" width="8.7109375" style="31" bestFit="1" customWidth="1"/>
    <col min="19" max="19" width="17.28515625" style="31" customWidth="1"/>
    <col min="20" max="16384" width="8.7109375" style="31"/>
  </cols>
  <sheetData>
    <row r="3" spans="2:19" s="46" customFormat="1" ht="89.25" customHeight="1">
      <c r="B3" s="43" t="s">
        <v>441</v>
      </c>
      <c r="C3" s="43" t="s">
        <v>35</v>
      </c>
      <c r="D3" s="44" t="s">
        <v>442</v>
      </c>
      <c r="E3" s="44" t="s">
        <v>37</v>
      </c>
      <c r="F3" s="44" t="s">
        <v>38</v>
      </c>
      <c r="G3" s="43" t="s">
        <v>443</v>
      </c>
      <c r="H3" s="43" t="s">
        <v>444</v>
      </c>
      <c r="I3" s="43" t="s">
        <v>445</v>
      </c>
      <c r="J3" s="45" t="s">
        <v>45</v>
      </c>
      <c r="K3" s="43" t="s">
        <v>446</v>
      </c>
      <c r="L3" s="45" t="s">
        <v>447</v>
      </c>
      <c r="M3" s="45" t="s">
        <v>448</v>
      </c>
      <c r="N3" s="45" t="s">
        <v>449</v>
      </c>
      <c r="O3" s="43" t="s">
        <v>450</v>
      </c>
      <c r="P3" s="45" t="s">
        <v>451</v>
      </c>
      <c r="Q3" s="45" t="s">
        <v>452</v>
      </c>
      <c r="R3" s="45" t="s">
        <v>453</v>
      </c>
      <c r="S3" s="45" t="s">
        <v>454</v>
      </c>
    </row>
    <row r="4" spans="2:19" ht="51">
      <c r="B4" s="32" t="s">
        <v>162</v>
      </c>
      <c r="C4" s="32" t="s">
        <v>12</v>
      </c>
      <c r="D4" s="33" t="s">
        <v>163</v>
      </c>
      <c r="E4" s="33" t="s">
        <v>164</v>
      </c>
      <c r="F4" s="33" t="s">
        <v>17</v>
      </c>
      <c r="G4" s="32" t="s">
        <v>87</v>
      </c>
      <c r="H4" s="32" t="s">
        <v>87</v>
      </c>
      <c r="I4" s="34">
        <v>43994</v>
      </c>
      <c r="J4" s="32" t="s">
        <v>455</v>
      </c>
      <c r="K4" s="34" t="e">
        <f>_xlfn.XLOOKUP(D4,#REF!,#REF!)</f>
        <v>#REF!</v>
      </c>
      <c r="L4" s="35" t="e">
        <f>(K4-I4)/30.4</f>
        <v>#REF!</v>
      </c>
      <c r="M4" s="36"/>
      <c r="N4" s="39">
        <v>44910</v>
      </c>
      <c r="O4" s="36">
        <v>0</v>
      </c>
      <c r="P4" s="36" t="s">
        <v>67</v>
      </c>
      <c r="Q4" s="37" t="s">
        <v>168</v>
      </c>
      <c r="R4" s="37" t="s">
        <v>29</v>
      </c>
      <c r="S4" s="36"/>
    </row>
    <row r="5" spans="2:19" ht="51">
      <c r="B5" s="32" t="s">
        <v>175</v>
      </c>
      <c r="C5" s="32" t="s">
        <v>11</v>
      </c>
      <c r="D5" s="33" t="s">
        <v>176</v>
      </c>
      <c r="E5" s="33" t="s">
        <v>177</v>
      </c>
      <c r="F5" s="33" t="s">
        <v>17</v>
      </c>
      <c r="G5" s="33" t="s">
        <v>65</v>
      </c>
      <c r="H5" s="32" t="s">
        <v>145</v>
      </c>
      <c r="I5" s="34">
        <v>44404</v>
      </c>
      <c r="J5" s="34">
        <v>44953</v>
      </c>
      <c r="K5" s="34" t="e">
        <f>_xlfn.XLOOKUP(D5,#REF!,#REF!)</f>
        <v>#REF!</v>
      </c>
      <c r="L5" s="35" t="e">
        <f t="shared" ref="L5:L22" si="0">(K5-I5)/30.4</f>
        <v>#REF!</v>
      </c>
      <c r="M5" s="36"/>
      <c r="N5" s="36"/>
      <c r="O5" s="36"/>
      <c r="P5" s="36" t="s">
        <v>71</v>
      </c>
      <c r="Q5" s="37" t="s">
        <v>168</v>
      </c>
      <c r="R5" s="37" t="s">
        <v>29</v>
      </c>
      <c r="S5" s="36"/>
    </row>
    <row r="6" spans="2:19" ht="51">
      <c r="B6" s="32" t="s">
        <v>195</v>
      </c>
      <c r="C6" s="32" t="s">
        <v>12</v>
      </c>
      <c r="D6" s="33" t="s">
        <v>196</v>
      </c>
      <c r="E6" s="33" t="s">
        <v>197</v>
      </c>
      <c r="F6" s="33" t="s">
        <v>17</v>
      </c>
      <c r="G6" s="33" t="s">
        <v>65</v>
      </c>
      <c r="H6" s="32" t="s">
        <v>198</v>
      </c>
      <c r="I6" s="34">
        <v>43994</v>
      </c>
      <c r="J6" s="32" t="s">
        <v>456</v>
      </c>
      <c r="K6" s="34" t="e">
        <f>_xlfn.XLOOKUP(D6,#REF!,#REF!)</f>
        <v>#REF!</v>
      </c>
      <c r="L6" s="35" t="e">
        <f t="shared" si="0"/>
        <v>#REF!</v>
      </c>
      <c r="M6" s="36"/>
      <c r="N6" s="36"/>
      <c r="O6" s="36"/>
      <c r="P6" s="36" t="s">
        <v>71</v>
      </c>
      <c r="Q6" s="37" t="s">
        <v>168</v>
      </c>
      <c r="R6" s="37" t="s">
        <v>29</v>
      </c>
      <c r="S6" s="36"/>
    </row>
    <row r="7" spans="2:19">
      <c r="B7" s="32" t="s">
        <v>211</v>
      </c>
      <c r="C7" s="32" t="s">
        <v>12</v>
      </c>
      <c r="D7" s="33" t="s">
        <v>212</v>
      </c>
      <c r="E7" s="33" t="s">
        <v>213</v>
      </c>
      <c r="F7" s="33" t="s">
        <v>17</v>
      </c>
      <c r="G7" s="33" t="s">
        <v>214</v>
      </c>
      <c r="H7" s="32" t="s">
        <v>214</v>
      </c>
      <c r="I7" s="34">
        <v>44004</v>
      </c>
      <c r="J7" s="34">
        <v>44552</v>
      </c>
      <c r="K7" s="34" t="e">
        <f>_xlfn.XLOOKUP(D7,#REF!,#REF!)</f>
        <v>#REF!</v>
      </c>
      <c r="L7" s="35" t="e">
        <f t="shared" si="0"/>
        <v>#REF!</v>
      </c>
      <c r="M7" s="36"/>
      <c r="N7" s="36"/>
      <c r="O7" s="36"/>
      <c r="P7" s="36" t="s">
        <v>67</v>
      </c>
      <c r="Q7" s="37" t="s">
        <v>29</v>
      </c>
      <c r="R7" s="37" t="s">
        <v>29</v>
      </c>
      <c r="S7" s="36"/>
    </row>
    <row r="8" spans="2:19" ht="51">
      <c r="B8" s="32" t="s">
        <v>216</v>
      </c>
      <c r="C8" s="32" t="s">
        <v>12</v>
      </c>
      <c r="D8" s="33" t="s">
        <v>217</v>
      </c>
      <c r="E8" s="33" t="s">
        <v>218</v>
      </c>
      <c r="F8" s="33" t="s">
        <v>17</v>
      </c>
      <c r="G8" s="33" t="s">
        <v>65</v>
      </c>
      <c r="H8" s="32" t="s">
        <v>165</v>
      </c>
      <c r="I8" s="34">
        <v>43994</v>
      </c>
      <c r="J8" s="32" t="s">
        <v>457</v>
      </c>
      <c r="K8" s="34" t="e">
        <f>_xlfn.XLOOKUP(D8,#REF!,#REF!)</f>
        <v>#REF!</v>
      </c>
      <c r="L8" s="35" t="e">
        <f t="shared" si="0"/>
        <v>#REF!</v>
      </c>
      <c r="M8" s="36"/>
      <c r="N8" s="36"/>
      <c r="O8" s="36"/>
      <c r="P8" s="36" t="s">
        <v>71</v>
      </c>
      <c r="Q8" s="37" t="s">
        <v>168</v>
      </c>
      <c r="R8" s="37" t="s">
        <v>29</v>
      </c>
      <c r="S8" s="36"/>
    </row>
    <row r="9" spans="2:19">
      <c r="B9" s="32" t="s">
        <v>235</v>
      </c>
      <c r="C9" s="32" t="s">
        <v>11</v>
      </c>
      <c r="D9" s="33" t="s">
        <v>236</v>
      </c>
      <c r="E9" s="33" t="s">
        <v>237</v>
      </c>
      <c r="F9" s="33" t="s">
        <v>17</v>
      </c>
      <c r="G9" s="33" t="s">
        <v>65</v>
      </c>
      <c r="H9" s="32" t="s">
        <v>65</v>
      </c>
      <c r="I9" s="34">
        <v>44666</v>
      </c>
      <c r="J9" s="34">
        <v>45214</v>
      </c>
      <c r="K9" s="34" t="e">
        <f>_xlfn.XLOOKUP(D9,#REF!,#REF!)</f>
        <v>#REF!</v>
      </c>
      <c r="L9" s="35" t="e">
        <f t="shared" si="0"/>
        <v>#REF!</v>
      </c>
      <c r="M9" s="36"/>
      <c r="N9" s="36"/>
      <c r="O9" s="36"/>
      <c r="P9" s="36" t="s">
        <v>67</v>
      </c>
      <c r="Q9" s="37" t="s">
        <v>29</v>
      </c>
      <c r="R9" s="37" t="s">
        <v>29</v>
      </c>
      <c r="S9" s="36"/>
    </row>
    <row r="10" spans="2:19" ht="25.5">
      <c r="B10" s="32" t="s">
        <v>458</v>
      </c>
      <c r="C10" s="32" t="s">
        <v>12</v>
      </c>
      <c r="D10" s="33" t="s">
        <v>240</v>
      </c>
      <c r="E10" s="33" t="s">
        <v>241</v>
      </c>
      <c r="F10" s="33" t="s">
        <v>17</v>
      </c>
      <c r="G10" s="33" t="s">
        <v>242</v>
      </c>
      <c r="H10" s="32" t="s">
        <v>242</v>
      </c>
      <c r="I10" s="34">
        <v>43942</v>
      </c>
      <c r="J10" s="34" t="s">
        <v>459</v>
      </c>
      <c r="K10" s="34" t="e">
        <f>_xlfn.XLOOKUP(D10,#REF!,#REF!)</f>
        <v>#REF!</v>
      </c>
      <c r="L10" s="35" t="e">
        <f t="shared" si="0"/>
        <v>#REF!</v>
      </c>
      <c r="M10" s="36"/>
      <c r="N10" s="36"/>
      <c r="O10" s="36"/>
      <c r="P10" s="36" t="s">
        <v>67</v>
      </c>
      <c r="Q10" s="37" t="s">
        <v>244</v>
      </c>
      <c r="R10" s="37" t="s">
        <v>29</v>
      </c>
      <c r="S10" s="36"/>
    </row>
    <row r="11" spans="2:19" ht="51">
      <c r="B11" s="32" t="s">
        <v>245</v>
      </c>
      <c r="C11" s="32" t="s">
        <v>12</v>
      </c>
      <c r="D11" s="33" t="s">
        <v>246</v>
      </c>
      <c r="E11" s="33" t="s">
        <v>247</v>
      </c>
      <c r="F11" s="33" t="s">
        <v>17</v>
      </c>
      <c r="G11" s="33" t="s">
        <v>165</v>
      </c>
      <c r="H11" s="32" t="s">
        <v>145</v>
      </c>
      <c r="I11" s="34">
        <v>44000</v>
      </c>
      <c r="J11" s="34" t="s">
        <v>460</v>
      </c>
      <c r="K11" s="34" t="e">
        <f>_xlfn.XLOOKUP(D11,#REF!,#REF!)</f>
        <v>#REF!</v>
      </c>
      <c r="L11" s="35" t="e">
        <f t="shared" si="0"/>
        <v>#REF!</v>
      </c>
      <c r="M11" s="36"/>
      <c r="N11" s="36"/>
      <c r="O11" s="36"/>
      <c r="P11" s="36" t="s">
        <v>71</v>
      </c>
      <c r="Q11" s="122" t="s">
        <v>168</v>
      </c>
      <c r="R11" s="37" t="s">
        <v>29</v>
      </c>
      <c r="S11" s="36"/>
    </row>
    <row r="12" spans="2:19">
      <c r="B12" s="32" t="s">
        <v>291</v>
      </c>
      <c r="C12" s="32" t="s">
        <v>12</v>
      </c>
      <c r="D12" s="33" t="s">
        <v>292</v>
      </c>
      <c r="E12" s="33" t="s">
        <v>293</v>
      </c>
      <c r="F12" s="33" t="s">
        <v>17</v>
      </c>
      <c r="G12" s="33" t="s">
        <v>214</v>
      </c>
      <c r="H12" s="32" t="s">
        <v>214</v>
      </c>
      <c r="I12" s="34">
        <v>44004</v>
      </c>
      <c r="J12" s="34">
        <v>44552</v>
      </c>
      <c r="K12" s="34" t="e">
        <f>_xlfn.XLOOKUP(D12,#REF!,#REF!)</f>
        <v>#REF!</v>
      </c>
      <c r="L12" s="35" t="e">
        <f t="shared" si="0"/>
        <v>#REF!</v>
      </c>
      <c r="M12" s="36"/>
      <c r="N12" s="36"/>
      <c r="O12" s="36"/>
      <c r="P12" s="36" t="s">
        <v>67</v>
      </c>
      <c r="Q12" s="37" t="s">
        <v>29</v>
      </c>
      <c r="R12" s="37" t="s">
        <v>29</v>
      </c>
      <c r="S12" s="36"/>
    </row>
    <row r="13" spans="2:19" ht="25.5">
      <c r="B13" s="32" t="s">
        <v>302</v>
      </c>
      <c r="C13" s="32" t="s">
        <v>11</v>
      </c>
      <c r="D13" s="33" t="s">
        <v>303</v>
      </c>
      <c r="E13" s="33" t="s">
        <v>304</v>
      </c>
      <c r="F13" s="33" t="s">
        <v>17</v>
      </c>
      <c r="G13" s="33" t="s">
        <v>305</v>
      </c>
      <c r="H13" s="32" t="s">
        <v>306</v>
      </c>
      <c r="I13" s="34">
        <v>44138</v>
      </c>
      <c r="J13" s="34">
        <v>44684</v>
      </c>
      <c r="K13" s="34" t="e">
        <f>_xlfn.XLOOKUP(D13,#REF!,#REF!)</f>
        <v>#REF!</v>
      </c>
      <c r="L13" s="35" t="e">
        <f t="shared" si="0"/>
        <v>#REF!</v>
      </c>
      <c r="M13" s="36"/>
      <c r="N13" s="36"/>
      <c r="O13" s="36"/>
      <c r="P13" s="36" t="s">
        <v>67</v>
      </c>
      <c r="Q13" s="37" t="s">
        <v>29</v>
      </c>
      <c r="R13" s="37" t="s">
        <v>29</v>
      </c>
      <c r="S13" s="36"/>
    </row>
    <row r="14" spans="2:19">
      <c r="B14" s="32" t="s">
        <v>338</v>
      </c>
      <c r="C14" s="32" t="s">
        <v>12</v>
      </c>
      <c r="D14" s="33" t="s">
        <v>339</v>
      </c>
      <c r="E14" s="33" t="s">
        <v>340</v>
      </c>
      <c r="F14" s="33" t="s">
        <v>17</v>
      </c>
      <c r="G14" s="33" t="s">
        <v>65</v>
      </c>
      <c r="H14" s="32" t="s">
        <v>65</v>
      </c>
      <c r="I14" s="34">
        <v>43901</v>
      </c>
      <c r="J14" s="34">
        <v>44450</v>
      </c>
      <c r="K14" s="34" t="e">
        <f>_xlfn.XLOOKUP(D14,#REF!,#REF!)</f>
        <v>#REF!</v>
      </c>
      <c r="L14" s="35" t="e">
        <f t="shared" si="0"/>
        <v>#REF!</v>
      </c>
      <c r="M14" s="36"/>
      <c r="N14" s="36"/>
      <c r="O14" s="36"/>
      <c r="P14" s="36" t="s">
        <v>67</v>
      </c>
      <c r="Q14" s="37" t="s">
        <v>29</v>
      </c>
      <c r="R14" s="37" t="s">
        <v>29</v>
      </c>
      <c r="S14" s="36"/>
    </row>
    <row r="15" spans="2:19">
      <c r="B15" s="32" t="s">
        <v>347</v>
      </c>
      <c r="C15" s="32" t="s">
        <v>12</v>
      </c>
      <c r="D15" s="33" t="s">
        <v>348</v>
      </c>
      <c r="E15" s="33" t="s">
        <v>349</v>
      </c>
      <c r="F15" s="33" t="s">
        <v>17</v>
      </c>
      <c r="G15" s="33" t="s">
        <v>214</v>
      </c>
      <c r="H15" s="32" t="s">
        <v>214</v>
      </c>
      <c r="I15" s="34">
        <v>44672</v>
      </c>
      <c r="J15" s="34">
        <v>45220</v>
      </c>
      <c r="K15" s="34" t="e">
        <f>_xlfn.XLOOKUP(D15,#REF!,#REF!)</f>
        <v>#REF!</v>
      </c>
      <c r="L15" s="35" t="e">
        <f t="shared" si="0"/>
        <v>#REF!</v>
      </c>
      <c r="M15" s="36"/>
      <c r="N15" s="36"/>
      <c r="O15" s="36"/>
      <c r="P15" s="36" t="s">
        <v>67</v>
      </c>
      <c r="Q15" s="37" t="s">
        <v>29</v>
      </c>
      <c r="R15" s="37" t="s">
        <v>29</v>
      </c>
      <c r="S15" s="36"/>
    </row>
    <row r="16" spans="2:19" ht="17.649999999999999" customHeight="1">
      <c r="B16" s="32" t="s">
        <v>359</v>
      </c>
      <c r="C16" s="32" t="s">
        <v>12</v>
      </c>
      <c r="D16" s="33" t="s">
        <v>360</v>
      </c>
      <c r="E16" s="33" t="s">
        <v>361</v>
      </c>
      <c r="F16" s="33" t="s">
        <v>17</v>
      </c>
      <c r="G16" s="33" t="s">
        <v>65</v>
      </c>
      <c r="H16" s="32" t="s">
        <v>198</v>
      </c>
      <c r="I16" s="34">
        <v>43994</v>
      </c>
      <c r="J16" s="32" t="s">
        <v>461</v>
      </c>
      <c r="K16" s="34" t="e">
        <f>_xlfn.XLOOKUP(D16,#REF!,#REF!)</f>
        <v>#REF!</v>
      </c>
      <c r="L16" s="35" t="e">
        <f t="shared" si="0"/>
        <v>#REF!</v>
      </c>
      <c r="M16" s="36"/>
      <c r="N16" s="36"/>
      <c r="O16" s="36"/>
      <c r="P16" s="36" t="s">
        <v>71</v>
      </c>
      <c r="Q16" s="122" t="s">
        <v>168</v>
      </c>
      <c r="R16" s="37" t="s">
        <v>29</v>
      </c>
      <c r="S16" s="36"/>
    </row>
    <row r="17" spans="2:19" ht="15.6" customHeight="1">
      <c r="B17" s="32" t="s">
        <v>364</v>
      </c>
      <c r="C17" s="32" t="s">
        <v>12</v>
      </c>
      <c r="D17" s="33" t="s">
        <v>365</v>
      </c>
      <c r="E17" s="33" t="s">
        <v>366</v>
      </c>
      <c r="F17" s="33" t="s">
        <v>17</v>
      </c>
      <c r="G17" s="33" t="s">
        <v>87</v>
      </c>
      <c r="H17" s="32" t="s">
        <v>198</v>
      </c>
      <c r="I17" s="34">
        <v>43994</v>
      </c>
      <c r="J17" s="32" t="s">
        <v>462</v>
      </c>
      <c r="K17" s="34" t="e">
        <f>_xlfn.XLOOKUP(D17,#REF!,#REF!)</f>
        <v>#REF!</v>
      </c>
      <c r="L17" s="35" t="e">
        <f t="shared" si="0"/>
        <v>#REF!</v>
      </c>
      <c r="M17" s="36"/>
      <c r="N17" s="36"/>
      <c r="O17" s="36"/>
      <c r="P17" s="36" t="s">
        <v>71</v>
      </c>
      <c r="Q17" s="122" t="s">
        <v>368</v>
      </c>
      <c r="R17" s="37" t="s">
        <v>29</v>
      </c>
      <c r="S17" s="36"/>
    </row>
    <row r="18" spans="2:19" ht="16.899999999999999" customHeight="1">
      <c r="B18" s="32" t="s">
        <v>374</v>
      </c>
      <c r="C18" s="32" t="s">
        <v>12</v>
      </c>
      <c r="D18" s="33" t="s">
        <v>375</v>
      </c>
      <c r="E18" s="33" t="s">
        <v>376</v>
      </c>
      <c r="F18" s="33" t="s">
        <v>17</v>
      </c>
      <c r="G18" s="33" t="s">
        <v>377</v>
      </c>
      <c r="H18" s="32" t="s">
        <v>378</v>
      </c>
      <c r="I18" s="34">
        <v>43901</v>
      </c>
      <c r="J18" s="32" t="s">
        <v>463</v>
      </c>
      <c r="K18" s="34" t="e">
        <f>_xlfn.XLOOKUP(D18,#REF!,#REF!)</f>
        <v>#REF!</v>
      </c>
      <c r="L18" s="35" t="e">
        <f t="shared" si="0"/>
        <v>#REF!</v>
      </c>
      <c r="M18" s="36"/>
      <c r="N18" s="36"/>
      <c r="O18" s="36"/>
      <c r="P18" s="36" t="s">
        <v>71</v>
      </c>
      <c r="Q18" s="122" t="s">
        <v>168</v>
      </c>
      <c r="R18" s="37"/>
      <c r="S18" s="36"/>
    </row>
    <row r="19" spans="2:19">
      <c r="B19" s="32" t="s">
        <v>408</v>
      </c>
      <c r="C19" s="32" t="s">
        <v>11</v>
      </c>
      <c r="D19" s="33" t="s">
        <v>409</v>
      </c>
      <c r="E19" s="33" t="s">
        <v>410</v>
      </c>
      <c r="F19" s="33" t="s">
        <v>17</v>
      </c>
      <c r="G19" s="33" t="s">
        <v>400</v>
      </c>
      <c r="H19" s="32" t="s">
        <v>400</v>
      </c>
      <c r="I19" s="34">
        <v>43915</v>
      </c>
      <c r="J19" s="34">
        <v>44464</v>
      </c>
      <c r="K19" s="34" t="e">
        <f>_xlfn.XLOOKUP(D19,#REF!,#REF!)</f>
        <v>#REF!</v>
      </c>
      <c r="L19" s="35" t="e">
        <f t="shared" si="0"/>
        <v>#REF!</v>
      </c>
      <c r="M19" s="36"/>
      <c r="N19" s="36"/>
      <c r="O19" s="36"/>
      <c r="P19" s="36" t="s">
        <v>67</v>
      </c>
      <c r="Q19" s="37" t="s">
        <v>29</v>
      </c>
      <c r="R19" s="37" t="s">
        <v>29</v>
      </c>
      <c r="S19" s="36"/>
    </row>
    <row r="20" spans="2:19" ht="51">
      <c r="B20" s="32" t="s">
        <v>417</v>
      </c>
      <c r="C20" s="32" t="s">
        <v>11</v>
      </c>
      <c r="D20" s="33" t="s">
        <v>418</v>
      </c>
      <c r="E20" s="33" t="s">
        <v>419</v>
      </c>
      <c r="F20" s="33" t="s">
        <v>17</v>
      </c>
      <c r="G20" s="33" t="s">
        <v>65</v>
      </c>
      <c r="H20" s="32" t="s">
        <v>65</v>
      </c>
      <c r="I20" s="34">
        <v>44306</v>
      </c>
      <c r="J20" s="34" t="s">
        <v>464</v>
      </c>
      <c r="K20" s="34" t="e">
        <f>_xlfn.XLOOKUP(D20,#REF!,#REF!)</f>
        <v>#REF!</v>
      </c>
      <c r="L20" s="35" t="e">
        <f t="shared" si="0"/>
        <v>#REF!</v>
      </c>
      <c r="M20" s="36"/>
      <c r="N20" s="36"/>
      <c r="O20" s="36"/>
      <c r="P20" s="36" t="s">
        <v>67</v>
      </c>
      <c r="Q20" s="122" t="s">
        <v>168</v>
      </c>
      <c r="R20" s="37" t="s">
        <v>29</v>
      </c>
      <c r="S20" s="36"/>
    </row>
    <row r="21" spans="2:19">
      <c r="B21" s="32" t="s">
        <v>421</v>
      </c>
      <c r="C21" s="32" t="s">
        <v>12</v>
      </c>
      <c r="D21" s="33" t="s">
        <v>422</v>
      </c>
      <c r="E21" s="33" t="s">
        <v>423</v>
      </c>
      <c r="F21" s="33" t="s">
        <v>17</v>
      </c>
      <c r="G21" s="33" t="s">
        <v>214</v>
      </c>
      <c r="H21" s="32" t="s">
        <v>214</v>
      </c>
      <c r="I21" s="34">
        <v>44004</v>
      </c>
      <c r="J21" s="34">
        <v>44542</v>
      </c>
      <c r="K21" s="34" t="e">
        <f>_xlfn.XLOOKUP(D21,#REF!,#REF!)</f>
        <v>#REF!</v>
      </c>
      <c r="L21" s="35" t="e">
        <f t="shared" si="0"/>
        <v>#REF!</v>
      </c>
      <c r="M21" s="36"/>
      <c r="N21" s="36"/>
      <c r="O21" s="36"/>
      <c r="P21" s="36" t="s">
        <v>67</v>
      </c>
      <c r="Q21" s="37" t="s">
        <v>29</v>
      </c>
      <c r="R21" s="37" t="s">
        <v>29</v>
      </c>
      <c r="S21" s="36"/>
    </row>
    <row r="22" spans="2:19" ht="38.25">
      <c r="B22" s="32" t="s">
        <v>425</v>
      </c>
      <c r="C22" s="32" t="s">
        <v>11</v>
      </c>
      <c r="D22" s="33" t="s">
        <v>426</v>
      </c>
      <c r="E22" s="33" t="s">
        <v>427</v>
      </c>
      <c r="F22" s="33" t="s">
        <v>17</v>
      </c>
      <c r="G22" s="33" t="s">
        <v>65</v>
      </c>
      <c r="H22" s="32" t="s">
        <v>65</v>
      </c>
      <c r="I22" s="34">
        <v>44306</v>
      </c>
      <c r="J22" s="34" t="s">
        <v>465</v>
      </c>
      <c r="K22" s="34" t="e">
        <f>_xlfn.XLOOKUP(D22,#REF!,#REF!)</f>
        <v>#REF!</v>
      </c>
      <c r="L22" s="35" t="e">
        <f t="shared" si="0"/>
        <v>#REF!</v>
      </c>
      <c r="M22" s="36"/>
      <c r="N22" s="36"/>
      <c r="O22" s="36"/>
      <c r="P22" s="36" t="s">
        <v>67</v>
      </c>
      <c r="Q22" s="37" t="s">
        <v>430</v>
      </c>
      <c r="R22" s="37" t="s">
        <v>29</v>
      </c>
      <c r="S22" s="36"/>
    </row>
  </sheetData>
  <autoFilter ref="B3:S3" xr:uid="{D2712162-90F1-47CC-AB23-5327713FD12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8"/>
  <sheetViews>
    <sheetView zoomScale="70" zoomScaleNormal="70" workbookViewId="0">
      <pane ySplit="5" topLeftCell="A6" activePane="bottomLeft" state="frozen"/>
      <selection pane="bottomLeft" activeCell="E21" sqref="E21"/>
    </sheetView>
  </sheetViews>
  <sheetFormatPr defaultColWidth="8.7109375" defaultRowHeight="15" customHeight="1"/>
  <cols>
    <col min="1" max="1" width="17" style="3" customWidth="1"/>
    <col min="2" max="2" width="10.7109375" bestFit="1" customWidth="1"/>
    <col min="3" max="3" width="17.7109375" bestFit="1" customWidth="1"/>
    <col min="4" max="4" width="57" bestFit="1" customWidth="1"/>
    <col min="5" max="5" width="38.28515625" bestFit="1" customWidth="1"/>
    <col min="6" max="6" width="40.28515625" customWidth="1"/>
    <col min="7" max="7" width="22.28515625" customWidth="1"/>
    <col min="8" max="8" width="68" customWidth="1"/>
    <col min="9" max="16384" width="8.7109375" style="3"/>
  </cols>
  <sheetData>
    <row r="1" spans="1:12" s="89" customFormat="1" ht="90" customHeight="1">
      <c r="A1" s="3"/>
      <c r="B1" s="168"/>
      <c r="C1" s="3"/>
      <c r="D1" s="189" t="s">
        <v>466</v>
      </c>
      <c r="E1" s="189"/>
      <c r="F1" s="189"/>
      <c r="G1" s="189"/>
      <c r="H1" s="168"/>
      <c r="I1" s="88"/>
      <c r="J1" s="88"/>
      <c r="K1" s="88"/>
      <c r="L1" s="88"/>
    </row>
    <row r="2" spans="1:12" s="89" customFormat="1" ht="12" customHeight="1">
      <c r="A2" s="3"/>
      <c r="B2" s="168"/>
      <c r="C2" s="3"/>
      <c r="D2" s="190" t="s">
        <v>467</v>
      </c>
      <c r="E2" s="191"/>
      <c r="F2" s="191"/>
      <c r="G2" s="192"/>
      <c r="H2" s="168"/>
      <c r="I2" s="88"/>
      <c r="J2" s="88"/>
      <c r="K2" s="88"/>
      <c r="L2" s="88"/>
    </row>
    <row r="3" spans="1:12" s="89" customFormat="1" ht="6" customHeight="1">
      <c r="A3" s="3"/>
      <c r="B3" s="168"/>
      <c r="C3" s="3"/>
      <c r="D3" s="169"/>
      <c r="E3" s="169"/>
      <c r="F3" s="169"/>
      <c r="G3" s="169"/>
      <c r="H3" s="168"/>
      <c r="I3" s="88"/>
      <c r="J3" s="88"/>
      <c r="K3" s="88"/>
      <c r="L3" s="88"/>
    </row>
    <row r="4" spans="1:12" s="137" customFormat="1" ht="23.25" customHeight="1">
      <c r="A4" s="170"/>
      <c r="B4" s="171"/>
      <c r="C4" s="170"/>
      <c r="D4" s="172"/>
      <c r="E4" s="172"/>
      <c r="F4" s="171"/>
      <c r="G4" s="173"/>
      <c r="H4" s="170"/>
      <c r="I4" s="136"/>
      <c r="J4" s="136"/>
      <c r="K4" s="136"/>
      <c r="L4" s="136"/>
    </row>
    <row r="5" spans="1:12" ht="45.75" customHeight="1">
      <c r="A5" s="174" t="s">
        <v>441</v>
      </c>
      <c r="B5" s="174" t="s">
        <v>468</v>
      </c>
      <c r="C5" s="174" t="s">
        <v>469</v>
      </c>
      <c r="D5" s="174" t="s">
        <v>470</v>
      </c>
      <c r="E5" s="174" t="s">
        <v>471</v>
      </c>
      <c r="F5" s="174" t="s">
        <v>472</v>
      </c>
      <c r="G5" s="174" t="s">
        <v>473</v>
      </c>
      <c r="H5" s="174" t="s">
        <v>474</v>
      </c>
    </row>
    <row r="6" spans="1:12" ht="14.65" customHeight="1">
      <c r="A6" s="175" t="s">
        <v>108</v>
      </c>
      <c r="B6" s="140" t="s">
        <v>11</v>
      </c>
      <c r="C6" s="140" t="s">
        <v>109</v>
      </c>
      <c r="D6" s="140" t="s">
        <v>110</v>
      </c>
      <c r="E6" s="140" t="s">
        <v>475</v>
      </c>
      <c r="F6" s="140" t="s">
        <v>476</v>
      </c>
      <c r="G6" s="176">
        <v>45483</v>
      </c>
      <c r="H6" s="177" t="s">
        <v>477</v>
      </c>
    </row>
    <row r="7" spans="1:12" ht="14.65" customHeight="1">
      <c r="A7" s="175" t="s">
        <v>431</v>
      </c>
      <c r="B7" s="140" t="s">
        <v>11</v>
      </c>
      <c r="C7" s="140" t="s">
        <v>432</v>
      </c>
      <c r="D7" s="140" t="s">
        <v>433</v>
      </c>
      <c r="E7" s="140" t="s">
        <v>478</v>
      </c>
      <c r="F7" s="140" t="s">
        <v>476</v>
      </c>
      <c r="G7" s="176">
        <v>45483</v>
      </c>
      <c r="H7" s="177" t="s">
        <v>477</v>
      </c>
    </row>
    <row r="8" spans="1:12" ht="14.65" customHeight="1">
      <c r="A8" s="175" t="s">
        <v>330</v>
      </c>
      <c r="B8" s="140" t="s">
        <v>11</v>
      </c>
      <c r="C8" s="140" t="s">
        <v>331</v>
      </c>
      <c r="D8" s="140" t="s">
        <v>332</v>
      </c>
      <c r="E8" s="140" t="s">
        <v>479</v>
      </c>
      <c r="F8" s="140" t="s">
        <v>480</v>
      </c>
      <c r="G8" s="176">
        <v>45482</v>
      </c>
      <c r="H8" s="177" t="s">
        <v>481</v>
      </c>
    </row>
    <row r="9" spans="1:12" ht="14.65" customHeight="1">
      <c r="A9" s="175" t="s">
        <v>354</v>
      </c>
      <c r="B9" s="140" t="s">
        <v>11</v>
      </c>
      <c r="C9" s="140" t="s">
        <v>355</v>
      </c>
      <c r="D9" s="140" t="s">
        <v>356</v>
      </c>
      <c r="E9" s="140" t="s">
        <v>482</v>
      </c>
      <c r="F9" s="140" t="s">
        <v>480</v>
      </c>
      <c r="G9" s="176">
        <v>45482</v>
      </c>
      <c r="H9" s="177" t="s">
        <v>481</v>
      </c>
    </row>
    <row r="10" spans="1:12" ht="14.65" customHeight="1">
      <c r="A10" s="175" t="s">
        <v>89</v>
      </c>
      <c r="B10" s="140" t="s">
        <v>12</v>
      </c>
      <c r="C10" s="140" t="s">
        <v>90</v>
      </c>
      <c r="D10" s="140" t="s">
        <v>91</v>
      </c>
      <c r="E10" s="140" t="s">
        <v>483</v>
      </c>
      <c r="F10" s="140" t="s">
        <v>484</v>
      </c>
      <c r="G10" s="176">
        <v>45468</v>
      </c>
      <c r="H10" s="177" t="s">
        <v>485</v>
      </c>
    </row>
    <row r="11" spans="1:12" ht="14.65" customHeight="1">
      <c r="A11" s="175" t="s">
        <v>227</v>
      </c>
      <c r="B11" s="140" t="s">
        <v>11</v>
      </c>
      <c r="C11" s="140" t="s">
        <v>228</v>
      </c>
      <c r="D11" s="140" t="s">
        <v>229</v>
      </c>
      <c r="E11" s="140" t="s">
        <v>486</v>
      </c>
      <c r="F11" s="140" t="s">
        <v>484</v>
      </c>
      <c r="G11" s="176">
        <v>45468</v>
      </c>
      <c r="H11" s="177" t="s">
        <v>485</v>
      </c>
    </row>
    <row r="12" spans="1:12" ht="14.65" customHeight="1">
      <c r="A12" s="175" t="s">
        <v>369</v>
      </c>
      <c r="B12" s="140" t="s">
        <v>12</v>
      </c>
      <c r="C12" s="140" t="s">
        <v>370</v>
      </c>
      <c r="D12" s="140" t="s">
        <v>371</v>
      </c>
      <c r="E12" s="140" t="s">
        <v>487</v>
      </c>
      <c r="F12" s="140" t="s">
        <v>484</v>
      </c>
      <c r="G12" s="176">
        <v>45468</v>
      </c>
      <c r="H12" s="177" t="s">
        <v>485</v>
      </c>
    </row>
    <row r="13" spans="1:12" ht="14.65" customHeight="1">
      <c r="A13" s="178" t="s">
        <v>76</v>
      </c>
      <c r="B13" s="73" t="s">
        <v>11</v>
      </c>
      <c r="C13" s="73" t="s">
        <v>77</v>
      </c>
      <c r="D13" s="73" t="s">
        <v>78</v>
      </c>
      <c r="E13" s="73" t="s">
        <v>488</v>
      </c>
      <c r="F13" s="73" t="s">
        <v>484</v>
      </c>
      <c r="G13" s="179">
        <v>45455</v>
      </c>
      <c r="H13" s="180" t="s">
        <v>489</v>
      </c>
    </row>
    <row r="14" spans="1:12" ht="14.65" customHeight="1">
      <c r="A14" s="178">
        <v>532</v>
      </c>
      <c r="B14" s="73" t="s">
        <v>10</v>
      </c>
      <c r="C14" s="73" t="s">
        <v>398</v>
      </c>
      <c r="D14" s="73" t="s">
        <v>399</v>
      </c>
      <c r="E14" s="73" t="s">
        <v>490</v>
      </c>
      <c r="F14" s="73" t="s">
        <v>484</v>
      </c>
      <c r="G14" s="179">
        <v>45455</v>
      </c>
      <c r="H14" s="180" t="s">
        <v>489</v>
      </c>
    </row>
    <row r="15" spans="1:12" ht="14.65" customHeight="1">
      <c r="A15" s="178" t="s">
        <v>200</v>
      </c>
      <c r="B15" s="73" t="s">
        <v>12</v>
      </c>
      <c r="C15" s="73" t="s">
        <v>201</v>
      </c>
      <c r="D15" s="73" t="s">
        <v>202</v>
      </c>
      <c r="E15" s="73" t="s">
        <v>202</v>
      </c>
      <c r="F15" s="73" t="s">
        <v>491</v>
      </c>
      <c r="G15" s="179">
        <v>45443</v>
      </c>
      <c r="H15" s="180" t="s">
        <v>492</v>
      </c>
    </row>
    <row r="16" spans="1:12" s="87" customFormat="1">
      <c r="A16" s="178" t="s">
        <v>89</v>
      </c>
      <c r="B16" s="73" t="s">
        <v>493</v>
      </c>
      <c r="C16" s="73" t="s">
        <v>90</v>
      </c>
      <c r="D16" s="73" t="s">
        <v>91</v>
      </c>
      <c r="E16" s="73" t="s">
        <v>483</v>
      </c>
      <c r="F16" s="73" t="s">
        <v>494</v>
      </c>
      <c r="G16" s="179">
        <v>45437</v>
      </c>
      <c r="H16" s="180" t="s">
        <v>495</v>
      </c>
    </row>
    <row r="17" spans="1:8" s="87" customFormat="1">
      <c r="A17" s="178" t="s">
        <v>112</v>
      </c>
      <c r="B17" s="73" t="s">
        <v>493</v>
      </c>
      <c r="C17" s="73" t="s">
        <v>113</v>
      </c>
      <c r="D17" s="73" t="s">
        <v>114</v>
      </c>
      <c r="E17" s="73" t="s">
        <v>115</v>
      </c>
      <c r="F17" s="73" t="s">
        <v>491</v>
      </c>
      <c r="G17" s="179">
        <v>45429</v>
      </c>
      <c r="H17" s="180" t="s">
        <v>496</v>
      </c>
    </row>
    <row r="18" spans="1:8" s="87" customFormat="1">
      <c r="A18" s="178" t="s">
        <v>381</v>
      </c>
      <c r="B18" s="73" t="s">
        <v>493</v>
      </c>
      <c r="C18" s="73" t="s">
        <v>382</v>
      </c>
      <c r="D18" s="73" t="s">
        <v>383</v>
      </c>
      <c r="E18" s="73" t="s">
        <v>305</v>
      </c>
      <c r="F18" s="73" t="s">
        <v>484</v>
      </c>
      <c r="G18" s="179">
        <v>45429</v>
      </c>
      <c r="H18" s="180" t="s">
        <v>497</v>
      </c>
    </row>
    <row r="19" spans="1:8" s="87" customFormat="1">
      <c r="A19" s="178" t="s">
        <v>119</v>
      </c>
      <c r="B19" s="73" t="s">
        <v>498</v>
      </c>
      <c r="C19" s="73" t="s">
        <v>120</v>
      </c>
      <c r="D19" s="73" t="s">
        <v>121</v>
      </c>
      <c r="E19" s="73" t="s">
        <v>121</v>
      </c>
      <c r="F19" s="73" t="s">
        <v>494</v>
      </c>
      <c r="G19" s="179">
        <v>45386</v>
      </c>
      <c r="H19" s="180" t="s">
        <v>499</v>
      </c>
    </row>
    <row r="20" spans="1:8" s="87" customFormat="1">
      <c r="A20" s="178" t="s">
        <v>127</v>
      </c>
      <c r="B20" s="73" t="s">
        <v>498</v>
      </c>
      <c r="C20" s="73" t="s">
        <v>128</v>
      </c>
      <c r="D20" s="73" t="s">
        <v>129</v>
      </c>
      <c r="E20" s="73" t="s">
        <v>500</v>
      </c>
      <c r="F20" s="73" t="s">
        <v>494</v>
      </c>
      <c r="G20" s="179">
        <v>45386</v>
      </c>
      <c r="H20" s="180" t="s">
        <v>499</v>
      </c>
    </row>
    <row r="21" spans="1:8" s="87" customFormat="1">
      <c r="A21" s="178" t="s">
        <v>204</v>
      </c>
      <c r="B21" s="73" t="s">
        <v>12</v>
      </c>
      <c r="C21" s="73" t="s">
        <v>205</v>
      </c>
      <c r="D21" s="73" t="s">
        <v>206</v>
      </c>
      <c r="E21" s="73" t="s">
        <v>66</v>
      </c>
      <c r="F21" s="73" t="s">
        <v>494</v>
      </c>
      <c r="G21" s="179">
        <v>45386</v>
      </c>
      <c r="H21" s="180" t="s">
        <v>499</v>
      </c>
    </row>
    <row r="22" spans="1:8" s="87" customFormat="1">
      <c r="A22" s="178" t="s">
        <v>221</v>
      </c>
      <c r="B22" s="73" t="s">
        <v>498</v>
      </c>
      <c r="C22" s="73" t="s">
        <v>222</v>
      </c>
      <c r="D22" s="73" t="s">
        <v>223</v>
      </c>
      <c r="E22" s="73" t="s">
        <v>501</v>
      </c>
      <c r="F22" s="73" t="s">
        <v>494</v>
      </c>
      <c r="G22" s="179">
        <v>45386</v>
      </c>
      <c r="H22" s="180" t="s">
        <v>499</v>
      </c>
    </row>
    <row r="23" spans="1:8" s="87" customFormat="1">
      <c r="A23" s="178">
        <v>532</v>
      </c>
      <c r="B23" s="73" t="s">
        <v>10</v>
      </c>
      <c r="C23" s="73" t="s">
        <v>398</v>
      </c>
      <c r="D23" s="73" t="s">
        <v>399</v>
      </c>
      <c r="E23" s="73" t="s">
        <v>490</v>
      </c>
      <c r="F23" s="73" t="s">
        <v>494</v>
      </c>
      <c r="G23" s="179">
        <v>45386</v>
      </c>
      <c r="H23" s="180" t="s">
        <v>499</v>
      </c>
    </row>
    <row r="24" spans="1:8" s="87" customFormat="1">
      <c r="A24" s="178" t="s">
        <v>76</v>
      </c>
      <c r="B24" s="73" t="s">
        <v>11</v>
      </c>
      <c r="C24" s="73" t="s">
        <v>77</v>
      </c>
      <c r="D24" s="73" t="s">
        <v>78</v>
      </c>
      <c r="E24" s="73" t="s">
        <v>488</v>
      </c>
      <c r="F24" s="73" t="s">
        <v>494</v>
      </c>
      <c r="G24" s="179">
        <v>45359</v>
      </c>
      <c r="H24" s="180" t="s">
        <v>502</v>
      </c>
    </row>
    <row r="25" spans="1:8" s="87" customFormat="1">
      <c r="A25" s="178" t="s">
        <v>295</v>
      </c>
      <c r="B25" s="73" t="s">
        <v>11</v>
      </c>
      <c r="C25" s="73" t="s">
        <v>296</v>
      </c>
      <c r="D25" s="73" t="s">
        <v>297</v>
      </c>
      <c r="E25" s="73" t="s">
        <v>503</v>
      </c>
      <c r="F25" s="73" t="s">
        <v>494</v>
      </c>
      <c r="G25" s="179">
        <v>45359</v>
      </c>
      <c r="H25" s="180" t="s">
        <v>502</v>
      </c>
    </row>
    <row r="26" spans="1:8" s="87" customFormat="1">
      <c r="A26" s="178" t="s">
        <v>369</v>
      </c>
      <c r="B26" s="73" t="s">
        <v>493</v>
      </c>
      <c r="C26" s="73" t="s">
        <v>370</v>
      </c>
      <c r="D26" s="73" t="s">
        <v>371</v>
      </c>
      <c r="E26" s="73" t="s">
        <v>487</v>
      </c>
      <c r="F26" s="73" t="s">
        <v>494</v>
      </c>
      <c r="G26" s="179">
        <v>45359</v>
      </c>
      <c r="H26" s="180" t="s">
        <v>504</v>
      </c>
    </row>
    <row r="27" spans="1:8" s="87" customFormat="1">
      <c r="A27" s="178" t="s">
        <v>62</v>
      </c>
      <c r="B27" s="73" t="s">
        <v>11</v>
      </c>
      <c r="C27" s="73" t="s">
        <v>63</v>
      </c>
      <c r="D27" s="73" t="s">
        <v>64</v>
      </c>
      <c r="E27" s="73" t="s">
        <v>505</v>
      </c>
      <c r="F27" s="73" t="s">
        <v>494</v>
      </c>
      <c r="G27" s="179">
        <v>45350</v>
      </c>
      <c r="H27" s="180" t="s">
        <v>506</v>
      </c>
    </row>
    <row r="28" spans="1:8" s="87" customFormat="1">
      <c r="A28" s="178" t="s">
        <v>385</v>
      </c>
      <c r="B28" s="73" t="s">
        <v>11</v>
      </c>
      <c r="C28" s="73" t="s">
        <v>386</v>
      </c>
      <c r="D28" s="73" t="s">
        <v>387</v>
      </c>
      <c r="E28" s="73" t="s">
        <v>507</v>
      </c>
      <c r="F28" s="73" t="s">
        <v>494</v>
      </c>
      <c r="G28" s="179">
        <v>45350</v>
      </c>
      <c r="H28" s="180" t="s">
        <v>506</v>
      </c>
    </row>
    <row r="29" spans="1:8" s="87" customFormat="1">
      <c r="A29" s="178" t="s">
        <v>436</v>
      </c>
      <c r="B29" s="73" t="s">
        <v>12</v>
      </c>
      <c r="C29" s="73" t="s">
        <v>437</v>
      </c>
      <c r="D29" s="73" t="s">
        <v>438</v>
      </c>
      <c r="E29" s="73" t="s">
        <v>508</v>
      </c>
      <c r="F29" s="73" t="s">
        <v>509</v>
      </c>
      <c r="G29" s="179">
        <v>45343</v>
      </c>
      <c r="H29" s="180" t="s">
        <v>510</v>
      </c>
    </row>
    <row r="30" spans="1:8" s="87" customFormat="1">
      <c r="A30" s="178" t="s">
        <v>307</v>
      </c>
      <c r="B30" s="73" t="s">
        <v>11</v>
      </c>
      <c r="C30" s="73" t="s">
        <v>308</v>
      </c>
      <c r="D30" s="73" t="s">
        <v>309</v>
      </c>
      <c r="E30" s="73" t="s">
        <v>511</v>
      </c>
      <c r="F30" s="73" t="s">
        <v>494</v>
      </c>
      <c r="G30" s="179">
        <v>45296</v>
      </c>
      <c r="H30" s="180" t="s">
        <v>512</v>
      </c>
    </row>
    <row r="31" spans="1:8" s="87" customFormat="1">
      <c r="A31" s="178" t="s">
        <v>431</v>
      </c>
      <c r="B31" s="73" t="s">
        <v>11</v>
      </c>
      <c r="C31" s="73" t="s">
        <v>432</v>
      </c>
      <c r="D31" s="73" t="s">
        <v>433</v>
      </c>
      <c r="E31" s="73" t="s">
        <v>478</v>
      </c>
      <c r="F31" s="73" t="s">
        <v>494</v>
      </c>
      <c r="G31" s="179">
        <v>45296</v>
      </c>
      <c r="H31" s="180" t="s">
        <v>512</v>
      </c>
    </row>
    <row r="32" spans="1:8" s="87" customFormat="1">
      <c r="A32" s="178" t="s">
        <v>263</v>
      </c>
      <c r="B32" s="73" t="s">
        <v>11</v>
      </c>
      <c r="C32" s="73" t="s">
        <v>264</v>
      </c>
      <c r="D32" s="73" t="s">
        <v>265</v>
      </c>
      <c r="E32" s="73" t="s">
        <v>513</v>
      </c>
      <c r="F32" s="73" t="s">
        <v>484</v>
      </c>
      <c r="G32" s="179">
        <v>45289</v>
      </c>
      <c r="H32" s="180" t="s">
        <v>514</v>
      </c>
    </row>
    <row r="33" spans="1:8" s="87" customFormat="1">
      <c r="A33" s="178" t="s">
        <v>258</v>
      </c>
      <c r="B33" s="73" t="s">
        <v>493</v>
      </c>
      <c r="C33" s="73" t="s">
        <v>259</v>
      </c>
      <c r="D33" s="73" t="s">
        <v>260</v>
      </c>
      <c r="E33" s="73" t="s">
        <v>515</v>
      </c>
      <c r="F33" s="73" t="s">
        <v>491</v>
      </c>
      <c r="G33" s="179">
        <v>45283</v>
      </c>
      <c r="H33" s="180" t="s">
        <v>516</v>
      </c>
    </row>
    <row r="34" spans="1:8" s="87" customFormat="1">
      <c r="A34" s="178" t="s">
        <v>76</v>
      </c>
      <c r="B34" s="73" t="s">
        <v>11</v>
      </c>
      <c r="C34" s="73" t="s">
        <v>77</v>
      </c>
      <c r="D34" s="73" t="s">
        <v>78</v>
      </c>
      <c r="E34" s="73" t="s">
        <v>488</v>
      </c>
      <c r="F34" s="73" t="s">
        <v>494</v>
      </c>
      <c r="G34" s="179">
        <v>45245</v>
      </c>
      <c r="H34" s="180" t="s">
        <v>517</v>
      </c>
    </row>
    <row r="35" spans="1:8" s="87" customFormat="1">
      <c r="A35" s="178" t="s">
        <v>295</v>
      </c>
      <c r="B35" s="73" t="s">
        <v>11</v>
      </c>
      <c r="C35" s="73" t="s">
        <v>296</v>
      </c>
      <c r="D35" s="73" t="s">
        <v>297</v>
      </c>
      <c r="E35" s="73" t="s">
        <v>518</v>
      </c>
      <c r="F35" s="73" t="s">
        <v>494</v>
      </c>
      <c r="G35" s="179">
        <v>45245</v>
      </c>
      <c r="H35" s="180" t="s">
        <v>517</v>
      </c>
    </row>
    <row r="36" spans="1:8" s="87" customFormat="1">
      <c r="A36" s="178" t="s">
        <v>62</v>
      </c>
      <c r="B36" s="73" t="s">
        <v>11</v>
      </c>
      <c r="C36" s="73" t="s">
        <v>63</v>
      </c>
      <c r="D36" s="73" t="s">
        <v>64</v>
      </c>
      <c r="E36" s="73" t="s">
        <v>505</v>
      </c>
      <c r="F36" s="73" t="s">
        <v>494</v>
      </c>
      <c r="G36" s="179">
        <v>45243</v>
      </c>
      <c r="H36" s="180" t="s">
        <v>519</v>
      </c>
    </row>
    <row r="37" spans="1:8" s="87" customFormat="1">
      <c r="A37" s="178" t="s">
        <v>89</v>
      </c>
      <c r="B37" s="73" t="s">
        <v>493</v>
      </c>
      <c r="C37" s="73" t="s">
        <v>90</v>
      </c>
      <c r="D37" s="73" t="s">
        <v>91</v>
      </c>
      <c r="E37" s="73" t="s">
        <v>483</v>
      </c>
      <c r="F37" s="73" t="s">
        <v>494</v>
      </c>
      <c r="G37" s="179">
        <v>45243</v>
      </c>
      <c r="H37" s="180" t="s">
        <v>519</v>
      </c>
    </row>
    <row r="38" spans="1:8" s="87" customFormat="1">
      <c r="A38" s="178" t="s">
        <v>169</v>
      </c>
      <c r="B38" s="73" t="s">
        <v>11</v>
      </c>
      <c r="C38" s="73" t="s">
        <v>170</v>
      </c>
      <c r="D38" s="73" t="s">
        <v>171</v>
      </c>
      <c r="E38" s="73" t="s">
        <v>520</v>
      </c>
      <c r="F38" s="73" t="s">
        <v>494</v>
      </c>
      <c r="G38" s="179">
        <v>45243</v>
      </c>
      <c r="H38" s="180" t="s">
        <v>519</v>
      </c>
    </row>
    <row r="39" spans="1:8" s="87" customFormat="1">
      <c r="A39" s="178" t="s">
        <v>227</v>
      </c>
      <c r="B39" s="73" t="s">
        <v>11</v>
      </c>
      <c r="C39" s="73" t="s">
        <v>228</v>
      </c>
      <c r="D39" s="73" t="s">
        <v>229</v>
      </c>
      <c r="E39" s="73" t="s">
        <v>486</v>
      </c>
      <c r="F39" s="73" t="s">
        <v>494</v>
      </c>
      <c r="G39" s="179">
        <v>45243</v>
      </c>
      <c r="H39" s="180" t="s">
        <v>519</v>
      </c>
    </row>
    <row r="40" spans="1:8" s="87" customFormat="1">
      <c r="A40" s="178" t="s">
        <v>250</v>
      </c>
      <c r="B40" s="73" t="s">
        <v>11</v>
      </c>
      <c r="C40" s="73" t="s">
        <v>251</v>
      </c>
      <c r="D40" s="73" t="s">
        <v>252</v>
      </c>
      <c r="E40" s="73" t="s">
        <v>521</v>
      </c>
      <c r="F40" s="73" t="s">
        <v>494</v>
      </c>
      <c r="G40" s="179">
        <v>45243</v>
      </c>
      <c r="H40" s="180" t="s">
        <v>519</v>
      </c>
    </row>
    <row r="41" spans="1:8" s="87" customFormat="1">
      <c r="A41" s="178" t="s">
        <v>286</v>
      </c>
      <c r="B41" s="73" t="s">
        <v>493</v>
      </c>
      <c r="C41" s="73" t="s">
        <v>287</v>
      </c>
      <c r="D41" s="73" t="s">
        <v>288</v>
      </c>
      <c r="E41" s="73" t="s">
        <v>522</v>
      </c>
      <c r="F41" s="73" t="s">
        <v>494</v>
      </c>
      <c r="G41" s="179">
        <v>45243</v>
      </c>
      <c r="H41" s="180" t="s">
        <v>519</v>
      </c>
    </row>
    <row r="42" spans="1:8" s="87" customFormat="1">
      <c r="A42" s="178" t="s">
        <v>385</v>
      </c>
      <c r="B42" s="73" t="s">
        <v>11</v>
      </c>
      <c r="C42" s="73" t="s">
        <v>386</v>
      </c>
      <c r="D42" s="73" t="s">
        <v>387</v>
      </c>
      <c r="E42" s="73" t="s">
        <v>523</v>
      </c>
      <c r="F42" s="73" t="s">
        <v>494</v>
      </c>
      <c r="G42" s="179">
        <v>45243</v>
      </c>
      <c r="H42" s="180" t="s">
        <v>519</v>
      </c>
    </row>
    <row r="43" spans="1:8" s="87" customFormat="1">
      <c r="A43" s="178" t="s">
        <v>436</v>
      </c>
      <c r="B43" s="73" t="s">
        <v>493</v>
      </c>
      <c r="C43" s="73" t="s">
        <v>437</v>
      </c>
      <c r="D43" s="73" t="s">
        <v>524</v>
      </c>
      <c r="E43" s="73" t="s">
        <v>525</v>
      </c>
      <c r="F43" s="73" t="s">
        <v>494</v>
      </c>
      <c r="G43" s="179">
        <v>45243</v>
      </c>
      <c r="H43" s="180" t="s">
        <v>519</v>
      </c>
    </row>
    <row r="44" spans="1:8" s="87" customFormat="1">
      <c r="A44" s="178" t="s">
        <v>330</v>
      </c>
      <c r="B44" s="73" t="s">
        <v>11</v>
      </c>
      <c r="C44" s="73" t="s">
        <v>331</v>
      </c>
      <c r="D44" s="73" t="s">
        <v>332</v>
      </c>
      <c r="E44" s="73" t="s">
        <v>479</v>
      </c>
      <c r="F44" s="73" t="s">
        <v>484</v>
      </c>
      <c r="G44" s="179">
        <v>45217</v>
      </c>
      <c r="H44" s="180" t="s">
        <v>526</v>
      </c>
    </row>
    <row r="45" spans="1:8" s="87" customFormat="1">
      <c r="A45" s="178" t="s">
        <v>354</v>
      </c>
      <c r="B45" s="73" t="s">
        <v>11</v>
      </c>
      <c r="C45" s="73" t="s">
        <v>355</v>
      </c>
      <c r="D45" s="73" t="s">
        <v>356</v>
      </c>
      <c r="E45" s="73" t="s">
        <v>482</v>
      </c>
      <c r="F45" s="73" t="s">
        <v>484</v>
      </c>
      <c r="G45" s="179">
        <v>45217</v>
      </c>
      <c r="H45" s="180" t="s">
        <v>526</v>
      </c>
    </row>
    <row r="46" spans="1:8" s="87" customFormat="1">
      <c r="A46" s="178" t="s">
        <v>130</v>
      </c>
      <c r="B46" s="73" t="s">
        <v>493</v>
      </c>
      <c r="C46" s="73" t="s">
        <v>131</v>
      </c>
      <c r="D46" s="73" t="s">
        <v>132</v>
      </c>
      <c r="E46" s="73" t="s">
        <v>527</v>
      </c>
      <c r="F46" s="73" t="s">
        <v>494</v>
      </c>
      <c r="G46" s="179">
        <v>45212</v>
      </c>
      <c r="H46" s="180" t="s">
        <v>528</v>
      </c>
    </row>
    <row r="47" spans="1:8" s="110" customFormat="1">
      <c r="A47" s="178" t="s">
        <v>281</v>
      </c>
      <c r="B47" s="73" t="s">
        <v>11</v>
      </c>
      <c r="C47" s="73" t="s">
        <v>282</v>
      </c>
      <c r="D47" s="73" t="s">
        <v>283</v>
      </c>
      <c r="E47" s="73" t="s">
        <v>529</v>
      </c>
      <c r="F47" s="73" t="s">
        <v>494</v>
      </c>
      <c r="G47" s="179">
        <v>45212</v>
      </c>
      <c r="H47" s="180" t="s">
        <v>528</v>
      </c>
    </row>
    <row r="48" spans="1:8" s="87" customFormat="1">
      <c r="A48" s="178" t="s">
        <v>342</v>
      </c>
      <c r="B48" s="73" t="s">
        <v>11</v>
      </c>
      <c r="C48" s="73" t="s">
        <v>343</v>
      </c>
      <c r="D48" s="73" t="s">
        <v>344</v>
      </c>
      <c r="E48" s="73" t="s">
        <v>529</v>
      </c>
      <c r="F48" s="73" t="s">
        <v>494</v>
      </c>
      <c r="G48" s="179">
        <v>45212</v>
      </c>
      <c r="H48" s="180" t="s">
        <v>528</v>
      </c>
    </row>
    <row r="49" spans="1:8" s="87" customFormat="1">
      <c r="A49" s="178" t="s">
        <v>185</v>
      </c>
      <c r="B49" s="73" t="s">
        <v>11</v>
      </c>
      <c r="C49" s="73" t="s">
        <v>186</v>
      </c>
      <c r="D49" s="73" t="s">
        <v>187</v>
      </c>
      <c r="E49" s="73" t="s">
        <v>529</v>
      </c>
      <c r="F49" s="73" t="s">
        <v>530</v>
      </c>
      <c r="G49" s="179">
        <v>45196</v>
      </c>
      <c r="H49" s="180" t="s">
        <v>531</v>
      </c>
    </row>
    <row r="50" spans="1:8" s="110" customFormat="1">
      <c r="A50" s="178" t="s">
        <v>281</v>
      </c>
      <c r="B50" s="73" t="s">
        <v>11</v>
      </c>
      <c r="C50" s="73" t="s">
        <v>282</v>
      </c>
      <c r="D50" s="73" t="s">
        <v>283</v>
      </c>
      <c r="E50" s="73" t="s">
        <v>529</v>
      </c>
      <c r="F50" s="73" t="s">
        <v>530</v>
      </c>
      <c r="G50" s="179">
        <v>45196</v>
      </c>
      <c r="H50" s="180" t="s">
        <v>531</v>
      </c>
    </row>
    <row r="51" spans="1:8" s="87" customFormat="1">
      <c r="A51" s="178" t="s">
        <v>342</v>
      </c>
      <c r="B51" s="73" t="s">
        <v>11</v>
      </c>
      <c r="C51" s="73" t="s">
        <v>343</v>
      </c>
      <c r="D51" s="73" t="s">
        <v>344</v>
      </c>
      <c r="E51" s="73" t="s">
        <v>529</v>
      </c>
      <c r="F51" s="73" t="s">
        <v>530</v>
      </c>
      <c r="G51" s="179">
        <v>45196</v>
      </c>
      <c r="H51" s="180" t="s">
        <v>531</v>
      </c>
    </row>
    <row r="52" spans="1:8" s="87" customFormat="1">
      <c r="A52" s="178" t="s">
        <v>532</v>
      </c>
      <c r="B52" s="73" t="s">
        <v>11</v>
      </c>
      <c r="C52" s="73" t="s">
        <v>151</v>
      </c>
      <c r="D52" s="73" t="s">
        <v>138</v>
      </c>
      <c r="E52" s="73" t="s">
        <v>533</v>
      </c>
      <c r="F52" s="73" t="s">
        <v>494</v>
      </c>
      <c r="G52" s="179">
        <v>45195</v>
      </c>
      <c r="H52" s="180" t="s">
        <v>534</v>
      </c>
    </row>
    <row r="53" spans="1:8" s="87" customFormat="1">
      <c r="A53" s="178" t="s">
        <v>142</v>
      </c>
      <c r="B53" s="73" t="s">
        <v>11</v>
      </c>
      <c r="C53" s="73" t="s">
        <v>143</v>
      </c>
      <c r="D53" s="73" t="s">
        <v>144</v>
      </c>
      <c r="E53" s="73" t="s">
        <v>144</v>
      </c>
      <c r="F53" s="73" t="s">
        <v>494</v>
      </c>
      <c r="G53" s="179">
        <v>45195</v>
      </c>
      <c r="H53" s="180" t="s">
        <v>534</v>
      </c>
    </row>
    <row r="54" spans="1:8" s="87" customFormat="1">
      <c r="A54" s="178" t="s">
        <v>350</v>
      </c>
      <c r="B54" s="73" t="s">
        <v>493</v>
      </c>
      <c r="C54" s="73" t="s">
        <v>351</v>
      </c>
      <c r="D54" s="73" t="s">
        <v>352</v>
      </c>
      <c r="E54" s="73" t="s">
        <v>535</v>
      </c>
      <c r="F54" s="73" t="s">
        <v>491</v>
      </c>
      <c r="G54" s="179">
        <v>45190</v>
      </c>
      <c r="H54" s="180" t="s">
        <v>536</v>
      </c>
    </row>
    <row r="55" spans="1:8" s="87" customFormat="1">
      <c r="A55" s="178" t="s">
        <v>99</v>
      </c>
      <c r="B55" s="73" t="s">
        <v>493</v>
      </c>
      <c r="C55" s="73" t="s">
        <v>100</v>
      </c>
      <c r="D55" s="73" t="s">
        <v>101</v>
      </c>
      <c r="E55" s="73" t="s">
        <v>537</v>
      </c>
      <c r="F55" s="73" t="s">
        <v>494</v>
      </c>
      <c r="G55" s="179">
        <v>45164</v>
      </c>
      <c r="H55" s="180" t="s">
        <v>538</v>
      </c>
    </row>
    <row r="56" spans="1:8" s="87" customFormat="1">
      <c r="A56" s="178" t="s">
        <v>99</v>
      </c>
      <c r="B56" s="73" t="s">
        <v>493</v>
      </c>
      <c r="C56" s="73" t="s">
        <v>100</v>
      </c>
      <c r="D56" s="73" t="s">
        <v>101</v>
      </c>
      <c r="E56" s="73" t="s">
        <v>537</v>
      </c>
      <c r="F56" s="73" t="s">
        <v>530</v>
      </c>
      <c r="G56" s="179">
        <v>45164</v>
      </c>
      <c r="H56" s="180" t="s">
        <v>539</v>
      </c>
    </row>
    <row r="57" spans="1:8" s="87" customFormat="1">
      <c r="A57" s="178" t="s">
        <v>178</v>
      </c>
      <c r="B57" s="73" t="s">
        <v>493</v>
      </c>
      <c r="C57" s="73" t="s">
        <v>179</v>
      </c>
      <c r="D57" s="73" t="s">
        <v>180</v>
      </c>
      <c r="E57" s="73" t="s">
        <v>540</v>
      </c>
      <c r="F57" s="73" t="s">
        <v>494</v>
      </c>
      <c r="G57" s="179">
        <v>45164</v>
      </c>
      <c r="H57" s="180" t="s">
        <v>538</v>
      </c>
    </row>
    <row r="58" spans="1:8" s="87" customFormat="1">
      <c r="A58" s="178" t="s">
        <v>178</v>
      </c>
      <c r="B58" s="73" t="s">
        <v>493</v>
      </c>
      <c r="C58" s="73" t="s">
        <v>179</v>
      </c>
      <c r="D58" s="73" t="s">
        <v>180</v>
      </c>
      <c r="E58" s="73" t="s">
        <v>537</v>
      </c>
      <c r="F58" s="73" t="s">
        <v>530</v>
      </c>
      <c r="G58" s="179">
        <v>45164</v>
      </c>
      <c r="H58" s="180" t="s">
        <v>539</v>
      </c>
    </row>
    <row r="59" spans="1:8" s="87" customFormat="1">
      <c r="A59" s="178" t="s">
        <v>191</v>
      </c>
      <c r="B59" s="73" t="s">
        <v>493</v>
      </c>
      <c r="C59" s="73" t="s">
        <v>192</v>
      </c>
      <c r="D59" s="73" t="s">
        <v>193</v>
      </c>
      <c r="E59" s="73" t="s">
        <v>537</v>
      </c>
      <c r="F59" s="73" t="s">
        <v>494</v>
      </c>
      <c r="G59" s="179">
        <v>45164</v>
      </c>
      <c r="H59" s="180" t="s">
        <v>538</v>
      </c>
    </row>
    <row r="60" spans="1:8" s="87" customFormat="1">
      <c r="A60" s="178" t="s">
        <v>191</v>
      </c>
      <c r="B60" s="73" t="s">
        <v>493</v>
      </c>
      <c r="C60" s="73" t="s">
        <v>192</v>
      </c>
      <c r="D60" s="73" t="s">
        <v>193</v>
      </c>
      <c r="E60" s="73" t="s">
        <v>537</v>
      </c>
      <c r="F60" s="73" t="s">
        <v>530</v>
      </c>
      <c r="G60" s="179">
        <v>45164</v>
      </c>
      <c r="H60" s="180" t="s">
        <v>539</v>
      </c>
    </row>
    <row r="61" spans="1:8" s="87" customFormat="1">
      <c r="A61" s="178" t="s">
        <v>204</v>
      </c>
      <c r="B61" s="73" t="s">
        <v>493</v>
      </c>
      <c r="C61" s="73" t="s">
        <v>205</v>
      </c>
      <c r="D61" s="73" t="s">
        <v>206</v>
      </c>
      <c r="E61" s="73" t="s">
        <v>537</v>
      </c>
      <c r="F61" s="73" t="s">
        <v>494</v>
      </c>
      <c r="G61" s="179">
        <v>45164</v>
      </c>
      <c r="H61" s="180" t="s">
        <v>538</v>
      </c>
    </row>
    <row r="62" spans="1:8" s="87" customFormat="1">
      <c r="A62" s="178" t="s">
        <v>231</v>
      </c>
      <c r="B62" s="73" t="s">
        <v>493</v>
      </c>
      <c r="C62" s="73" t="s">
        <v>232</v>
      </c>
      <c r="D62" s="73" t="s">
        <v>233</v>
      </c>
      <c r="E62" s="73" t="s">
        <v>541</v>
      </c>
      <c r="F62" s="73" t="s">
        <v>494</v>
      </c>
      <c r="G62" s="179">
        <v>45164</v>
      </c>
      <c r="H62" s="180" t="s">
        <v>542</v>
      </c>
    </row>
    <row r="63" spans="1:8" s="87" customFormat="1">
      <c r="A63" s="178" t="s">
        <v>277</v>
      </c>
      <c r="B63" s="73" t="s">
        <v>493</v>
      </c>
      <c r="C63" s="73" t="s">
        <v>278</v>
      </c>
      <c r="D63" s="73" t="s">
        <v>279</v>
      </c>
      <c r="E63" s="73" t="s">
        <v>543</v>
      </c>
      <c r="F63" s="73" t="s">
        <v>494</v>
      </c>
      <c r="G63" s="179">
        <v>45164</v>
      </c>
      <c r="H63" s="180" t="s">
        <v>542</v>
      </c>
    </row>
    <row r="64" spans="1:8" s="87" customFormat="1">
      <c r="A64" s="178" t="s">
        <v>412</v>
      </c>
      <c r="B64" s="73" t="s">
        <v>493</v>
      </c>
      <c r="C64" s="73" t="s">
        <v>413</v>
      </c>
      <c r="D64" s="73" t="s">
        <v>414</v>
      </c>
      <c r="E64" s="73" t="s">
        <v>537</v>
      </c>
      <c r="F64" s="73" t="s">
        <v>530</v>
      </c>
      <c r="G64" s="179">
        <v>45164</v>
      </c>
      <c r="H64" s="180" t="s">
        <v>539</v>
      </c>
    </row>
    <row r="65" spans="1:8" s="87" customFormat="1">
      <c r="A65" s="178" t="s">
        <v>412</v>
      </c>
      <c r="B65" s="73" t="s">
        <v>493</v>
      </c>
      <c r="C65" s="73" t="s">
        <v>413</v>
      </c>
      <c r="D65" s="73" t="s">
        <v>414</v>
      </c>
      <c r="E65" s="73" t="s">
        <v>537</v>
      </c>
      <c r="F65" s="73" t="s">
        <v>494</v>
      </c>
      <c r="G65" s="179">
        <v>45164</v>
      </c>
      <c r="H65" s="180" t="s">
        <v>538</v>
      </c>
    </row>
    <row r="66" spans="1:8" s="87" customFormat="1">
      <c r="A66" s="178" t="s">
        <v>316</v>
      </c>
      <c r="B66" s="73" t="s">
        <v>11</v>
      </c>
      <c r="C66" s="73" t="s">
        <v>317</v>
      </c>
      <c r="D66" s="73" t="s">
        <v>544</v>
      </c>
      <c r="E66" s="73" t="s">
        <v>545</v>
      </c>
      <c r="F66" s="73" t="s">
        <v>546</v>
      </c>
      <c r="G66" s="179">
        <v>45155</v>
      </c>
      <c r="H66" s="180" t="s">
        <v>547</v>
      </c>
    </row>
    <row r="67" spans="1:8" s="87" customFormat="1">
      <c r="A67" s="178" t="s">
        <v>324</v>
      </c>
      <c r="B67" s="73" t="s">
        <v>11</v>
      </c>
      <c r="C67" s="73" t="s">
        <v>325</v>
      </c>
      <c r="D67" s="73" t="s">
        <v>548</v>
      </c>
      <c r="E67" s="73" t="s">
        <v>549</v>
      </c>
      <c r="F67" s="73" t="s">
        <v>546</v>
      </c>
      <c r="G67" s="179">
        <v>45155</v>
      </c>
      <c r="H67" s="180" t="s">
        <v>547</v>
      </c>
    </row>
    <row r="68" spans="1:8" s="87" customFormat="1">
      <c r="A68" s="178">
        <v>532</v>
      </c>
      <c r="B68" s="73" t="s">
        <v>10</v>
      </c>
      <c r="C68" s="73" t="s">
        <v>398</v>
      </c>
      <c r="D68" s="73" t="s">
        <v>399</v>
      </c>
      <c r="E68" s="73" t="s">
        <v>490</v>
      </c>
      <c r="F68" s="73" t="s">
        <v>550</v>
      </c>
      <c r="G68" s="179">
        <v>45155</v>
      </c>
      <c r="H68" s="180" t="s">
        <v>551</v>
      </c>
    </row>
    <row r="69" spans="1:8" s="87" customFormat="1">
      <c r="A69" s="178" t="s">
        <v>431</v>
      </c>
      <c r="B69" s="73" t="s">
        <v>11</v>
      </c>
      <c r="C69" s="73" t="s">
        <v>432</v>
      </c>
      <c r="D69" s="73" t="s">
        <v>433</v>
      </c>
      <c r="E69" s="73" t="s">
        <v>478</v>
      </c>
      <c r="F69" s="73" t="s">
        <v>494</v>
      </c>
      <c r="G69" s="179">
        <v>45155</v>
      </c>
      <c r="H69" s="180" t="s">
        <v>552</v>
      </c>
    </row>
    <row r="70" spans="1:8" s="87" customFormat="1">
      <c r="A70" s="178" t="s">
        <v>84</v>
      </c>
      <c r="B70" s="73" t="s">
        <v>493</v>
      </c>
      <c r="C70" s="73" t="s">
        <v>85</v>
      </c>
      <c r="D70" s="73" t="s">
        <v>553</v>
      </c>
      <c r="E70" s="73" t="s">
        <v>554</v>
      </c>
      <c r="F70" s="73" t="s">
        <v>491</v>
      </c>
      <c r="G70" s="179">
        <v>45122</v>
      </c>
      <c r="H70" s="180" t="s">
        <v>555</v>
      </c>
    </row>
    <row r="71" spans="1:8" s="87" customFormat="1">
      <c r="A71" s="178" t="s">
        <v>221</v>
      </c>
      <c r="B71" s="73" t="s">
        <v>11</v>
      </c>
      <c r="C71" s="73" t="s">
        <v>222</v>
      </c>
      <c r="D71" s="73" t="s">
        <v>223</v>
      </c>
      <c r="E71" s="73" t="s">
        <v>501</v>
      </c>
      <c r="F71" s="73" t="s">
        <v>494</v>
      </c>
      <c r="G71" s="179">
        <v>45107</v>
      </c>
      <c r="H71" s="180" t="s">
        <v>556</v>
      </c>
    </row>
    <row r="72" spans="1:8" s="87" customFormat="1">
      <c r="A72" s="178" t="s">
        <v>235</v>
      </c>
      <c r="B72" s="73" t="s">
        <v>11</v>
      </c>
      <c r="C72" s="73" t="s">
        <v>236</v>
      </c>
      <c r="D72" s="73" t="s">
        <v>237</v>
      </c>
      <c r="E72" s="73" t="s">
        <v>557</v>
      </c>
      <c r="F72" s="73" t="s">
        <v>480</v>
      </c>
      <c r="G72" s="179">
        <v>45107</v>
      </c>
      <c r="H72" s="180" t="s">
        <v>558</v>
      </c>
    </row>
    <row r="73" spans="1:8" s="87" customFormat="1">
      <c r="A73" s="178" t="s">
        <v>417</v>
      </c>
      <c r="B73" s="73" t="s">
        <v>11</v>
      </c>
      <c r="C73" s="73" t="s">
        <v>418</v>
      </c>
      <c r="D73" s="73" t="s">
        <v>419</v>
      </c>
      <c r="E73" s="73" t="s">
        <v>559</v>
      </c>
      <c r="F73" s="73" t="s">
        <v>480</v>
      </c>
      <c r="G73" s="179">
        <v>45107</v>
      </c>
      <c r="H73" s="180" t="s">
        <v>558</v>
      </c>
    </row>
    <row r="74" spans="1:8" s="87" customFormat="1">
      <c r="A74" s="178" t="s">
        <v>425</v>
      </c>
      <c r="B74" s="73" t="s">
        <v>11</v>
      </c>
      <c r="C74" s="73" t="s">
        <v>426</v>
      </c>
      <c r="D74" s="73" t="s">
        <v>427</v>
      </c>
      <c r="E74" s="73" t="s">
        <v>560</v>
      </c>
      <c r="F74" s="73" t="s">
        <v>480</v>
      </c>
      <c r="G74" s="179">
        <v>45107</v>
      </c>
      <c r="H74" s="180" t="s">
        <v>558</v>
      </c>
    </row>
    <row r="75" spans="1:8" s="87" customFormat="1">
      <c r="A75" s="178" t="s">
        <v>245</v>
      </c>
      <c r="B75" s="73" t="s">
        <v>493</v>
      </c>
      <c r="C75" s="73" t="s">
        <v>246</v>
      </c>
      <c r="D75" s="73" t="s">
        <v>247</v>
      </c>
      <c r="E75" s="73" t="s">
        <v>561</v>
      </c>
      <c r="F75" s="73" t="s">
        <v>550</v>
      </c>
      <c r="G75" s="179">
        <v>45096</v>
      </c>
      <c r="H75" s="180" t="s">
        <v>562</v>
      </c>
    </row>
    <row r="76" spans="1:8" s="87" customFormat="1">
      <c r="A76" s="178" t="s">
        <v>359</v>
      </c>
      <c r="B76" s="73" t="s">
        <v>493</v>
      </c>
      <c r="C76" s="73" t="s">
        <v>360</v>
      </c>
      <c r="D76" s="73" t="s">
        <v>563</v>
      </c>
      <c r="E76" s="73" t="s">
        <v>564</v>
      </c>
      <c r="F76" s="73" t="s">
        <v>550</v>
      </c>
      <c r="G76" s="179">
        <v>45096</v>
      </c>
      <c r="H76" s="180" t="s">
        <v>562</v>
      </c>
    </row>
    <row r="77" spans="1:8" s="87" customFormat="1">
      <c r="A77" s="178" t="s">
        <v>263</v>
      </c>
      <c r="B77" s="73" t="s">
        <v>11</v>
      </c>
      <c r="C77" s="73" t="s">
        <v>264</v>
      </c>
      <c r="D77" s="73" t="s">
        <v>265</v>
      </c>
      <c r="E77" s="73" t="s">
        <v>513</v>
      </c>
      <c r="F77" s="73" t="s">
        <v>494</v>
      </c>
      <c r="G77" s="179">
        <v>45089</v>
      </c>
      <c r="H77" s="180" t="s">
        <v>565</v>
      </c>
    </row>
    <row r="78" spans="1:8" s="87" customFormat="1">
      <c r="A78" s="178" t="s">
        <v>270</v>
      </c>
      <c r="B78" s="73" t="s">
        <v>11</v>
      </c>
      <c r="C78" s="73" t="s">
        <v>271</v>
      </c>
      <c r="D78" s="73" t="s">
        <v>272</v>
      </c>
      <c r="E78" s="73" t="s">
        <v>566</v>
      </c>
      <c r="F78" s="73" t="s">
        <v>494</v>
      </c>
      <c r="G78" s="179">
        <v>45089</v>
      </c>
      <c r="H78" s="180" t="s">
        <v>565</v>
      </c>
    </row>
    <row r="79" spans="1:8" s="87" customFormat="1">
      <c r="A79" s="178">
        <v>532</v>
      </c>
      <c r="B79" s="73" t="s">
        <v>10</v>
      </c>
      <c r="C79" s="73" t="s">
        <v>398</v>
      </c>
      <c r="D79" s="73" t="s">
        <v>399</v>
      </c>
      <c r="E79" s="73" t="s">
        <v>490</v>
      </c>
      <c r="F79" s="73" t="s">
        <v>494</v>
      </c>
      <c r="G79" s="179">
        <v>45089</v>
      </c>
      <c r="H79" s="180" t="s">
        <v>565</v>
      </c>
    </row>
    <row r="80" spans="1:8" s="87" customFormat="1">
      <c r="A80" s="178" t="s">
        <v>403</v>
      </c>
      <c r="B80" s="73" t="s">
        <v>11</v>
      </c>
      <c r="C80" s="73" t="s">
        <v>404</v>
      </c>
      <c r="D80" s="73" t="s">
        <v>405</v>
      </c>
      <c r="E80" s="73" t="s">
        <v>567</v>
      </c>
      <c r="F80" s="73" t="s">
        <v>494</v>
      </c>
      <c r="G80" s="179">
        <v>45089</v>
      </c>
      <c r="H80" s="180" t="s">
        <v>565</v>
      </c>
    </row>
    <row r="81" spans="1:8" s="87" customFormat="1">
      <c r="A81" s="178" t="s">
        <v>150</v>
      </c>
      <c r="B81" s="73" t="s">
        <v>11</v>
      </c>
      <c r="C81" s="73" t="s">
        <v>151</v>
      </c>
      <c r="D81" s="73" t="s">
        <v>152</v>
      </c>
      <c r="E81" s="73" t="s">
        <v>568</v>
      </c>
      <c r="F81" s="73" t="s">
        <v>494</v>
      </c>
      <c r="G81" s="179">
        <v>45087</v>
      </c>
      <c r="H81" s="180" t="s">
        <v>565</v>
      </c>
    </row>
    <row r="82" spans="1:8" s="87" customFormat="1">
      <c r="A82" s="178" t="s">
        <v>158</v>
      </c>
      <c r="B82" s="73" t="s">
        <v>11</v>
      </c>
      <c r="C82" s="73" t="s">
        <v>159</v>
      </c>
      <c r="D82" s="73" t="s">
        <v>160</v>
      </c>
      <c r="E82" s="73" t="s">
        <v>569</v>
      </c>
      <c r="F82" s="73" t="s">
        <v>494</v>
      </c>
      <c r="G82" s="179">
        <v>45087</v>
      </c>
      <c r="H82" s="180" t="s">
        <v>565</v>
      </c>
    </row>
    <row r="83" spans="1:8" s="87" customFormat="1">
      <c r="A83" s="178" t="s">
        <v>385</v>
      </c>
      <c r="B83" s="73" t="s">
        <v>11</v>
      </c>
      <c r="C83" s="73" t="s">
        <v>386</v>
      </c>
      <c r="D83" s="73" t="s">
        <v>387</v>
      </c>
      <c r="E83" s="73" t="s">
        <v>523</v>
      </c>
      <c r="F83" s="73" t="s">
        <v>494</v>
      </c>
      <c r="G83" s="179">
        <v>45070</v>
      </c>
      <c r="H83" s="180" t="s">
        <v>570</v>
      </c>
    </row>
    <row r="84" spans="1:8" s="87" customFormat="1">
      <c r="A84" s="178" t="s">
        <v>175</v>
      </c>
      <c r="B84" s="73" t="s">
        <v>11</v>
      </c>
      <c r="C84" s="73" t="s">
        <v>176</v>
      </c>
      <c r="D84" s="73" t="s">
        <v>177</v>
      </c>
      <c r="E84" s="73" t="s">
        <v>571</v>
      </c>
      <c r="F84" s="73" t="s">
        <v>550</v>
      </c>
      <c r="G84" s="179">
        <v>45028</v>
      </c>
      <c r="H84" s="180" t="s">
        <v>572</v>
      </c>
    </row>
    <row r="85" spans="1:8" s="87" customFormat="1">
      <c r="A85" s="178" t="s">
        <v>235</v>
      </c>
      <c r="B85" s="73" t="s">
        <v>11</v>
      </c>
      <c r="C85" s="73" t="s">
        <v>236</v>
      </c>
      <c r="D85" s="73" t="s">
        <v>237</v>
      </c>
      <c r="E85" s="73" t="s">
        <v>557</v>
      </c>
      <c r="F85" s="73" t="s">
        <v>550</v>
      </c>
      <c r="G85" s="179">
        <v>45028</v>
      </c>
      <c r="H85" s="180" t="s">
        <v>572</v>
      </c>
    </row>
    <row r="86" spans="1:8" s="87" customFormat="1">
      <c r="A86" s="178" t="s">
        <v>417</v>
      </c>
      <c r="B86" s="73" t="s">
        <v>11</v>
      </c>
      <c r="C86" s="73" t="s">
        <v>418</v>
      </c>
      <c r="D86" s="73" t="s">
        <v>419</v>
      </c>
      <c r="E86" s="73" t="s">
        <v>559</v>
      </c>
      <c r="F86" s="73" t="s">
        <v>550</v>
      </c>
      <c r="G86" s="179">
        <v>45028</v>
      </c>
      <c r="H86" s="180" t="s">
        <v>572</v>
      </c>
    </row>
    <row r="87" spans="1:8" s="87" customFormat="1">
      <c r="A87" s="178" t="s">
        <v>425</v>
      </c>
      <c r="B87" s="73" t="s">
        <v>11</v>
      </c>
      <c r="C87" s="73" t="s">
        <v>426</v>
      </c>
      <c r="D87" s="73" t="s">
        <v>427</v>
      </c>
      <c r="E87" s="73" t="s">
        <v>560</v>
      </c>
      <c r="F87" s="73" t="s">
        <v>550</v>
      </c>
      <c r="G87" s="179">
        <v>45028</v>
      </c>
      <c r="H87" s="180" t="s">
        <v>572</v>
      </c>
    </row>
    <row r="88" spans="1:8" s="87" customFormat="1">
      <c r="A88" s="178" t="s">
        <v>162</v>
      </c>
      <c r="B88" s="73" t="s">
        <v>493</v>
      </c>
      <c r="C88" s="73" t="s">
        <v>163</v>
      </c>
      <c r="D88" s="73" t="s">
        <v>573</v>
      </c>
      <c r="E88" s="73" t="s">
        <v>574</v>
      </c>
      <c r="F88" s="73" t="s">
        <v>550</v>
      </c>
      <c r="G88" s="179">
        <v>44951</v>
      </c>
      <c r="H88" s="180" t="s">
        <v>575</v>
      </c>
    </row>
    <row r="89" spans="1:8" s="87" customFormat="1">
      <c r="A89" s="178" t="s">
        <v>195</v>
      </c>
      <c r="B89" s="73" t="s">
        <v>493</v>
      </c>
      <c r="C89" s="73" t="s">
        <v>196</v>
      </c>
      <c r="D89" s="73" t="s">
        <v>197</v>
      </c>
      <c r="E89" s="73" t="s">
        <v>576</v>
      </c>
      <c r="F89" s="73" t="s">
        <v>550</v>
      </c>
      <c r="G89" s="179">
        <v>44951</v>
      </c>
      <c r="H89" s="180" t="s">
        <v>575</v>
      </c>
    </row>
    <row r="90" spans="1:8" s="87" customFormat="1">
      <c r="A90" s="178" t="s">
        <v>216</v>
      </c>
      <c r="B90" s="73" t="s">
        <v>493</v>
      </c>
      <c r="C90" s="73" t="s">
        <v>217</v>
      </c>
      <c r="D90" s="73" t="s">
        <v>218</v>
      </c>
      <c r="E90" s="73" t="s">
        <v>577</v>
      </c>
      <c r="F90" s="73" t="s">
        <v>550</v>
      </c>
      <c r="G90" s="179">
        <v>44951</v>
      </c>
      <c r="H90" s="180" t="s">
        <v>575</v>
      </c>
    </row>
    <row r="91" spans="1:8" s="87" customFormat="1">
      <c r="A91" s="178" t="s">
        <v>364</v>
      </c>
      <c r="B91" s="73" t="s">
        <v>493</v>
      </c>
      <c r="C91" s="73" t="s">
        <v>365</v>
      </c>
      <c r="D91" s="73" t="s">
        <v>578</v>
      </c>
      <c r="E91" s="73" t="s">
        <v>579</v>
      </c>
      <c r="F91" s="73" t="s">
        <v>550</v>
      </c>
      <c r="G91" s="179">
        <v>44951</v>
      </c>
      <c r="H91" s="180" t="s">
        <v>575</v>
      </c>
    </row>
    <row r="92" spans="1:8" s="87" customFormat="1">
      <c r="A92" s="178" t="s">
        <v>175</v>
      </c>
      <c r="B92" s="73" t="s">
        <v>11</v>
      </c>
      <c r="C92" s="73" t="s">
        <v>176</v>
      </c>
      <c r="D92" s="73" t="s">
        <v>177</v>
      </c>
      <c r="E92" s="73" t="s">
        <v>580</v>
      </c>
      <c r="F92" s="73" t="s">
        <v>484</v>
      </c>
      <c r="G92" s="179">
        <v>44909</v>
      </c>
      <c r="H92" s="180" t="s">
        <v>581</v>
      </c>
    </row>
    <row r="93" spans="1:8" s="87" customFormat="1">
      <c r="A93" s="178" t="s">
        <v>235</v>
      </c>
      <c r="B93" s="73" t="s">
        <v>11</v>
      </c>
      <c r="C93" s="73" t="s">
        <v>236</v>
      </c>
      <c r="D93" s="73" t="s">
        <v>237</v>
      </c>
      <c r="E93" s="73" t="s">
        <v>557</v>
      </c>
      <c r="F93" s="73" t="s">
        <v>484</v>
      </c>
      <c r="G93" s="179">
        <v>44909</v>
      </c>
      <c r="H93" s="180" t="s">
        <v>581</v>
      </c>
    </row>
    <row r="94" spans="1:8" s="87" customFormat="1">
      <c r="A94" s="178" t="s">
        <v>347</v>
      </c>
      <c r="B94" s="73" t="s">
        <v>493</v>
      </c>
      <c r="C94" s="73" t="s">
        <v>348</v>
      </c>
      <c r="D94" s="73" t="s">
        <v>349</v>
      </c>
      <c r="E94" s="73" t="s">
        <v>214</v>
      </c>
      <c r="F94" s="73" t="s">
        <v>484</v>
      </c>
      <c r="G94" s="179">
        <v>44909</v>
      </c>
      <c r="H94" s="180" t="s">
        <v>581</v>
      </c>
    </row>
    <row r="95" spans="1:8" s="87" customFormat="1">
      <c r="A95" s="178" t="s">
        <v>417</v>
      </c>
      <c r="B95" s="73" t="s">
        <v>11</v>
      </c>
      <c r="C95" s="73" t="s">
        <v>418</v>
      </c>
      <c r="D95" s="73" t="s">
        <v>419</v>
      </c>
      <c r="E95" s="73" t="s">
        <v>582</v>
      </c>
      <c r="F95" s="73" t="s">
        <v>484</v>
      </c>
      <c r="G95" s="179">
        <v>44909</v>
      </c>
      <c r="H95" s="180" t="s">
        <v>581</v>
      </c>
    </row>
    <row r="96" spans="1:8" s="87" customFormat="1">
      <c r="A96" s="178" t="s">
        <v>425</v>
      </c>
      <c r="B96" s="73" t="s">
        <v>11</v>
      </c>
      <c r="C96" s="73" t="s">
        <v>426</v>
      </c>
      <c r="D96" s="73" t="s">
        <v>427</v>
      </c>
      <c r="E96" s="73" t="s">
        <v>583</v>
      </c>
      <c r="F96" s="73" t="s">
        <v>484</v>
      </c>
      <c r="G96" s="179">
        <v>44909</v>
      </c>
      <c r="H96" s="180" t="s">
        <v>581</v>
      </c>
    </row>
    <row r="97" spans="1:8" s="87" customFormat="1">
      <c r="A97" s="178" t="s">
        <v>108</v>
      </c>
      <c r="B97" s="73" t="s">
        <v>11</v>
      </c>
      <c r="C97" s="73" t="s">
        <v>109</v>
      </c>
      <c r="D97" s="73" t="s">
        <v>110</v>
      </c>
      <c r="E97" s="73" t="s">
        <v>475</v>
      </c>
      <c r="F97" s="73" t="s">
        <v>491</v>
      </c>
      <c r="G97" s="179">
        <v>44896</v>
      </c>
      <c r="H97" s="180" t="s">
        <v>584</v>
      </c>
    </row>
    <row r="98" spans="1:8" s="87" customFormat="1">
      <c r="A98" s="178" t="s">
        <v>185</v>
      </c>
      <c r="B98" s="73" t="s">
        <v>11</v>
      </c>
      <c r="C98" s="73" t="s">
        <v>186</v>
      </c>
      <c r="D98" s="73" t="s">
        <v>187</v>
      </c>
      <c r="E98" s="73" t="s">
        <v>533</v>
      </c>
      <c r="F98" s="73" t="s">
        <v>491</v>
      </c>
      <c r="G98" s="179">
        <v>44896</v>
      </c>
      <c r="H98" s="180" t="s">
        <v>584</v>
      </c>
    </row>
    <row r="99" spans="1:8" s="87" customFormat="1">
      <c r="A99" s="178" t="s">
        <v>364</v>
      </c>
      <c r="B99" s="73" t="s">
        <v>493</v>
      </c>
      <c r="C99" s="73" t="s">
        <v>365</v>
      </c>
      <c r="D99" s="73" t="s">
        <v>578</v>
      </c>
      <c r="E99" s="73" t="s">
        <v>578</v>
      </c>
      <c r="F99" s="73" t="s">
        <v>484</v>
      </c>
      <c r="G99" s="179">
        <v>44895</v>
      </c>
      <c r="H99" s="180" t="s">
        <v>585</v>
      </c>
    </row>
    <row r="100" spans="1:8" s="87" customFormat="1">
      <c r="A100" s="178" t="s">
        <v>162</v>
      </c>
      <c r="B100" s="73" t="s">
        <v>493</v>
      </c>
      <c r="C100" s="73" t="s">
        <v>163</v>
      </c>
      <c r="D100" s="73" t="s">
        <v>573</v>
      </c>
      <c r="E100" s="73" t="s">
        <v>574</v>
      </c>
      <c r="F100" s="73" t="s">
        <v>484</v>
      </c>
      <c r="G100" s="179">
        <v>44895</v>
      </c>
      <c r="H100" s="180" t="s">
        <v>585</v>
      </c>
    </row>
    <row r="101" spans="1:8" s="87" customFormat="1">
      <c r="A101" s="178" t="s">
        <v>374</v>
      </c>
      <c r="B101" s="73" t="s">
        <v>493</v>
      </c>
      <c r="C101" s="73" t="s">
        <v>375</v>
      </c>
      <c r="D101" s="73" t="s">
        <v>376</v>
      </c>
      <c r="E101" s="73" t="s">
        <v>586</v>
      </c>
      <c r="F101" s="73" t="s">
        <v>484</v>
      </c>
      <c r="G101" s="179">
        <v>44895</v>
      </c>
      <c r="H101" s="180" t="s">
        <v>585</v>
      </c>
    </row>
    <row r="102" spans="1:8" s="87" customFormat="1">
      <c r="A102" s="178" t="s">
        <v>359</v>
      </c>
      <c r="B102" s="73" t="s">
        <v>493</v>
      </c>
      <c r="C102" s="73" t="s">
        <v>360</v>
      </c>
      <c r="D102" s="73" t="s">
        <v>361</v>
      </c>
      <c r="E102" s="73" t="s">
        <v>587</v>
      </c>
      <c r="F102" s="73" t="s">
        <v>484</v>
      </c>
      <c r="G102" s="179">
        <v>44895</v>
      </c>
      <c r="H102" s="180" t="s">
        <v>585</v>
      </c>
    </row>
    <row r="103" spans="1:8" s="87" customFormat="1">
      <c r="A103" s="178" t="s">
        <v>195</v>
      </c>
      <c r="B103" s="73" t="s">
        <v>493</v>
      </c>
      <c r="C103" s="73" t="s">
        <v>196</v>
      </c>
      <c r="D103" s="73" t="s">
        <v>197</v>
      </c>
      <c r="E103" s="73" t="s">
        <v>576</v>
      </c>
      <c r="F103" s="73" t="s">
        <v>484</v>
      </c>
      <c r="G103" s="179">
        <v>44895</v>
      </c>
      <c r="H103" s="180" t="s">
        <v>585</v>
      </c>
    </row>
    <row r="104" spans="1:8" s="87" customFormat="1">
      <c r="A104" s="178" t="s">
        <v>216</v>
      </c>
      <c r="B104" s="73" t="s">
        <v>493</v>
      </c>
      <c r="C104" s="73" t="s">
        <v>217</v>
      </c>
      <c r="D104" s="73" t="s">
        <v>218</v>
      </c>
      <c r="E104" s="73" t="s">
        <v>577</v>
      </c>
      <c r="F104" s="73" t="s">
        <v>484</v>
      </c>
      <c r="G104" s="179">
        <v>44895</v>
      </c>
      <c r="H104" s="180" t="s">
        <v>585</v>
      </c>
    </row>
    <row r="105" spans="1:8" s="87" customFormat="1">
      <c r="A105" s="178" t="s">
        <v>245</v>
      </c>
      <c r="B105" s="73" t="s">
        <v>493</v>
      </c>
      <c r="C105" s="73" t="s">
        <v>246</v>
      </c>
      <c r="D105" s="73" t="s">
        <v>247</v>
      </c>
      <c r="E105" s="73" t="s">
        <v>588</v>
      </c>
      <c r="F105" s="73" t="s">
        <v>484</v>
      </c>
      <c r="G105" s="179">
        <v>44895</v>
      </c>
      <c r="H105" s="180" t="s">
        <v>585</v>
      </c>
    </row>
    <row r="106" spans="1:8" s="87" customFormat="1">
      <c r="A106" s="178" t="s">
        <v>99</v>
      </c>
      <c r="B106" s="73" t="s">
        <v>493</v>
      </c>
      <c r="C106" s="73" t="s">
        <v>100</v>
      </c>
      <c r="D106" s="73" t="s">
        <v>101</v>
      </c>
      <c r="E106" s="73" t="s">
        <v>537</v>
      </c>
      <c r="F106" s="73" t="s">
        <v>494</v>
      </c>
      <c r="G106" s="179">
        <v>44876</v>
      </c>
      <c r="H106" s="180" t="s">
        <v>589</v>
      </c>
    </row>
    <row r="107" spans="1:8" s="87" customFormat="1">
      <c r="A107" s="178" t="s">
        <v>178</v>
      </c>
      <c r="B107" s="73" t="s">
        <v>493</v>
      </c>
      <c r="C107" s="73" t="s">
        <v>179</v>
      </c>
      <c r="D107" s="73" t="s">
        <v>180</v>
      </c>
      <c r="E107" s="73" t="s">
        <v>537</v>
      </c>
      <c r="F107" s="73" t="s">
        <v>494</v>
      </c>
      <c r="G107" s="179">
        <v>44876</v>
      </c>
      <c r="H107" s="180" t="s">
        <v>589</v>
      </c>
    </row>
    <row r="108" spans="1:8" s="87" customFormat="1">
      <c r="A108" s="178" t="s">
        <v>204</v>
      </c>
      <c r="B108" s="73" t="s">
        <v>493</v>
      </c>
      <c r="C108" s="73" t="s">
        <v>205</v>
      </c>
      <c r="D108" s="73" t="s">
        <v>206</v>
      </c>
      <c r="E108" s="73" t="s">
        <v>537</v>
      </c>
      <c r="F108" s="73" t="s">
        <v>494</v>
      </c>
      <c r="G108" s="179">
        <v>44876</v>
      </c>
      <c r="H108" s="180" t="s">
        <v>589</v>
      </c>
    </row>
    <row r="109" spans="1:8" s="87" customFormat="1">
      <c r="A109" s="178" t="s">
        <v>330</v>
      </c>
      <c r="B109" s="73" t="s">
        <v>11</v>
      </c>
      <c r="C109" s="73" t="s">
        <v>331</v>
      </c>
      <c r="D109" s="73" t="s">
        <v>332</v>
      </c>
      <c r="E109" s="73" t="s">
        <v>479</v>
      </c>
      <c r="F109" s="73" t="s">
        <v>494</v>
      </c>
      <c r="G109" s="179">
        <v>44854</v>
      </c>
      <c r="H109" s="180" t="s">
        <v>590</v>
      </c>
    </row>
    <row r="110" spans="1:8" s="87" customFormat="1">
      <c r="A110" s="178" t="s">
        <v>338</v>
      </c>
      <c r="B110" s="73" t="s">
        <v>493</v>
      </c>
      <c r="C110" s="73" t="s">
        <v>339</v>
      </c>
      <c r="D110" s="73" t="s">
        <v>340</v>
      </c>
      <c r="E110" s="73" t="s">
        <v>591</v>
      </c>
      <c r="F110" s="73" t="s">
        <v>550</v>
      </c>
      <c r="G110" s="179">
        <v>44854</v>
      </c>
      <c r="H110" s="180" t="s">
        <v>592</v>
      </c>
    </row>
    <row r="111" spans="1:8" s="87" customFormat="1">
      <c r="A111" s="178" t="s">
        <v>354</v>
      </c>
      <c r="B111" s="73" t="s">
        <v>11</v>
      </c>
      <c r="C111" s="73" t="s">
        <v>355</v>
      </c>
      <c r="D111" s="73" t="s">
        <v>356</v>
      </c>
      <c r="E111" s="73" t="s">
        <v>482</v>
      </c>
      <c r="F111" s="73" t="s">
        <v>494</v>
      </c>
      <c r="G111" s="179">
        <v>44854</v>
      </c>
      <c r="H111" s="180" t="s">
        <v>590</v>
      </c>
    </row>
    <row r="112" spans="1:8" s="87" customFormat="1">
      <c r="A112" s="178" t="s">
        <v>381</v>
      </c>
      <c r="B112" s="73" t="s">
        <v>493</v>
      </c>
      <c r="C112" s="73" t="s">
        <v>382</v>
      </c>
      <c r="D112" s="73" t="s">
        <v>383</v>
      </c>
      <c r="E112" s="73" t="s">
        <v>305</v>
      </c>
      <c r="F112" s="73" t="s">
        <v>491</v>
      </c>
      <c r="G112" s="179">
        <v>44842</v>
      </c>
      <c r="H112" s="180" t="s">
        <v>593</v>
      </c>
    </row>
    <row r="113" spans="1:8" s="87" customFormat="1">
      <c r="A113" s="178" t="s">
        <v>369</v>
      </c>
      <c r="B113" s="73" t="s">
        <v>493</v>
      </c>
      <c r="C113" s="73" t="s">
        <v>370</v>
      </c>
      <c r="D113" s="73" t="s">
        <v>371</v>
      </c>
      <c r="E113" s="73" t="s">
        <v>372</v>
      </c>
      <c r="F113" s="73" t="s">
        <v>530</v>
      </c>
      <c r="G113" s="179">
        <v>44810</v>
      </c>
      <c r="H113" s="180" t="s">
        <v>594</v>
      </c>
    </row>
    <row r="114" spans="1:8" s="87" customFormat="1">
      <c r="A114" s="178" t="s">
        <v>281</v>
      </c>
      <c r="B114" s="73" t="s">
        <v>11</v>
      </c>
      <c r="C114" s="73" t="s">
        <v>282</v>
      </c>
      <c r="D114" s="73" t="s">
        <v>283</v>
      </c>
      <c r="E114" s="73" t="s">
        <v>533</v>
      </c>
      <c r="F114" s="73" t="s">
        <v>491</v>
      </c>
      <c r="G114" s="179">
        <v>44796</v>
      </c>
      <c r="H114" s="180" t="s">
        <v>595</v>
      </c>
    </row>
    <row r="115" spans="1:8" s="87" customFormat="1">
      <c r="A115" s="178" t="s">
        <v>408</v>
      </c>
      <c r="B115" s="73" t="s">
        <v>11</v>
      </c>
      <c r="C115" s="73" t="s">
        <v>409</v>
      </c>
      <c r="D115" s="73" t="s">
        <v>596</v>
      </c>
      <c r="E115" s="73" t="s">
        <v>490</v>
      </c>
      <c r="F115" s="73" t="s">
        <v>597</v>
      </c>
      <c r="G115" s="179">
        <v>44796</v>
      </c>
      <c r="H115" s="180" t="s">
        <v>598</v>
      </c>
    </row>
    <row r="116" spans="1:8" s="87" customFormat="1">
      <c r="A116" s="178" t="s">
        <v>374</v>
      </c>
      <c r="B116" s="73" t="s">
        <v>493</v>
      </c>
      <c r="C116" s="73" t="s">
        <v>375</v>
      </c>
      <c r="D116" s="73" t="s">
        <v>376</v>
      </c>
      <c r="E116" s="73" t="s">
        <v>586</v>
      </c>
      <c r="F116" s="73" t="s">
        <v>494</v>
      </c>
      <c r="G116" s="179">
        <v>44769</v>
      </c>
      <c r="H116" s="180" t="s">
        <v>599</v>
      </c>
    </row>
    <row r="117" spans="1:8" s="87" customFormat="1">
      <c r="A117" s="178" t="s">
        <v>99</v>
      </c>
      <c r="B117" s="73" t="s">
        <v>493</v>
      </c>
      <c r="C117" s="73" t="s">
        <v>100</v>
      </c>
      <c r="D117" s="73" t="s">
        <v>101</v>
      </c>
      <c r="E117" s="73" t="s">
        <v>537</v>
      </c>
      <c r="F117" s="73" t="s">
        <v>530</v>
      </c>
      <c r="G117" s="179">
        <v>44769</v>
      </c>
      <c r="H117" s="180" t="s">
        <v>600</v>
      </c>
    </row>
    <row r="118" spans="1:8" s="87" customFormat="1">
      <c r="A118" s="178" t="s">
        <v>142</v>
      </c>
      <c r="B118" s="73" t="s">
        <v>11</v>
      </c>
      <c r="C118" s="73" t="s">
        <v>143</v>
      </c>
      <c r="D118" s="73" t="s">
        <v>144</v>
      </c>
      <c r="E118" s="73" t="s">
        <v>144</v>
      </c>
      <c r="F118" s="73" t="s">
        <v>494</v>
      </c>
      <c r="G118" s="179">
        <v>44769</v>
      </c>
      <c r="H118" s="180" t="s">
        <v>601</v>
      </c>
    </row>
    <row r="119" spans="1:8" s="87" customFormat="1">
      <c r="A119" s="178" t="s">
        <v>204</v>
      </c>
      <c r="B119" s="73" t="s">
        <v>493</v>
      </c>
      <c r="C119" s="73" t="s">
        <v>205</v>
      </c>
      <c r="D119" s="73" t="s">
        <v>206</v>
      </c>
      <c r="E119" s="73" t="s">
        <v>537</v>
      </c>
      <c r="F119" s="73" t="s">
        <v>530</v>
      </c>
      <c r="G119" s="179">
        <v>44769</v>
      </c>
      <c r="H119" s="180" t="s">
        <v>600</v>
      </c>
    </row>
    <row r="120" spans="1:8" s="87" customFormat="1">
      <c r="A120" s="178" t="s">
        <v>270</v>
      </c>
      <c r="B120" s="73" t="s">
        <v>11</v>
      </c>
      <c r="C120" s="73" t="s">
        <v>271</v>
      </c>
      <c r="D120" s="73" t="s">
        <v>272</v>
      </c>
      <c r="E120" s="73" t="s">
        <v>566</v>
      </c>
      <c r="F120" s="73" t="s">
        <v>494</v>
      </c>
      <c r="G120" s="179">
        <v>44769</v>
      </c>
      <c r="H120" s="180" t="s">
        <v>601</v>
      </c>
    </row>
    <row r="121" spans="1:8" s="87" customFormat="1">
      <c r="A121" s="178" t="s">
        <v>602</v>
      </c>
      <c r="B121" s="73" t="s">
        <v>11</v>
      </c>
      <c r="C121" s="73" t="s">
        <v>603</v>
      </c>
      <c r="D121" s="73" t="s">
        <v>604</v>
      </c>
      <c r="E121" s="73" t="s">
        <v>605</v>
      </c>
      <c r="F121" s="73" t="s">
        <v>494</v>
      </c>
      <c r="G121" s="179">
        <v>44769</v>
      </c>
      <c r="H121" s="180" t="s">
        <v>601</v>
      </c>
    </row>
    <row r="122" spans="1:8" s="87" customFormat="1">
      <c r="A122" s="178" t="s">
        <v>99</v>
      </c>
      <c r="B122" s="73" t="s">
        <v>493</v>
      </c>
      <c r="C122" s="73" t="s">
        <v>100</v>
      </c>
      <c r="D122" s="73" t="s">
        <v>101</v>
      </c>
      <c r="E122" s="73" t="s">
        <v>537</v>
      </c>
      <c r="F122" s="73" t="s">
        <v>494</v>
      </c>
      <c r="G122" s="179">
        <v>44756</v>
      </c>
      <c r="H122" s="180" t="s">
        <v>606</v>
      </c>
    </row>
    <row r="123" spans="1:8" s="87" customFormat="1">
      <c r="A123" s="178" t="s">
        <v>178</v>
      </c>
      <c r="B123" s="73" t="s">
        <v>493</v>
      </c>
      <c r="C123" s="73" t="s">
        <v>179</v>
      </c>
      <c r="D123" s="73" t="s">
        <v>180</v>
      </c>
      <c r="E123" s="73" t="s">
        <v>537</v>
      </c>
      <c r="F123" s="73" t="s">
        <v>494</v>
      </c>
      <c r="G123" s="179">
        <v>44756</v>
      </c>
      <c r="H123" s="180" t="s">
        <v>606</v>
      </c>
    </row>
    <row r="124" spans="1:8" s="87" customFormat="1">
      <c r="A124" s="178" t="s">
        <v>204</v>
      </c>
      <c r="B124" s="73" t="s">
        <v>493</v>
      </c>
      <c r="C124" s="73" t="s">
        <v>205</v>
      </c>
      <c r="D124" s="73" t="s">
        <v>206</v>
      </c>
      <c r="E124" s="73" t="s">
        <v>537</v>
      </c>
      <c r="F124" s="73" t="s">
        <v>494</v>
      </c>
      <c r="G124" s="179">
        <v>44756</v>
      </c>
      <c r="H124" s="180" t="s">
        <v>606</v>
      </c>
    </row>
    <row r="125" spans="1:8" s="87" customFormat="1">
      <c r="A125" s="178" t="s">
        <v>221</v>
      </c>
      <c r="B125" s="73" t="s">
        <v>11</v>
      </c>
      <c r="C125" s="73" t="s">
        <v>222</v>
      </c>
      <c r="D125" s="73" t="s">
        <v>223</v>
      </c>
      <c r="E125" s="73" t="s">
        <v>224</v>
      </c>
      <c r="F125" s="73" t="s">
        <v>494</v>
      </c>
      <c r="G125" s="179">
        <v>44741</v>
      </c>
      <c r="H125" s="180" t="s">
        <v>607</v>
      </c>
    </row>
    <row r="126" spans="1:8" s="87" customFormat="1">
      <c r="A126" s="178" t="s">
        <v>391</v>
      </c>
      <c r="B126" s="73" t="s">
        <v>11</v>
      </c>
      <c r="C126" s="73" t="s">
        <v>392</v>
      </c>
      <c r="D126" s="73" t="s">
        <v>393</v>
      </c>
      <c r="E126" s="73" t="s">
        <v>608</v>
      </c>
      <c r="F126" s="73" t="s">
        <v>494</v>
      </c>
      <c r="G126" s="179">
        <v>44741</v>
      </c>
      <c r="H126" s="180" t="s">
        <v>609</v>
      </c>
    </row>
    <row r="127" spans="1:8" s="87" customFormat="1">
      <c r="A127" s="178">
        <v>532</v>
      </c>
      <c r="B127" s="73" t="s">
        <v>10</v>
      </c>
      <c r="C127" s="73" t="s">
        <v>398</v>
      </c>
      <c r="D127" s="73" t="s">
        <v>399</v>
      </c>
      <c r="E127" s="73" t="s">
        <v>490</v>
      </c>
      <c r="F127" s="73" t="s">
        <v>494</v>
      </c>
      <c r="G127" s="179">
        <v>44741</v>
      </c>
      <c r="H127" s="180" t="s">
        <v>610</v>
      </c>
    </row>
    <row r="128" spans="1:8" s="87" customFormat="1">
      <c r="A128" s="178" t="s">
        <v>175</v>
      </c>
      <c r="B128" s="73" t="s">
        <v>11</v>
      </c>
      <c r="C128" s="73" t="s">
        <v>176</v>
      </c>
      <c r="D128" s="73" t="s">
        <v>177</v>
      </c>
      <c r="E128" s="73" t="s">
        <v>580</v>
      </c>
      <c r="F128" s="73" t="s">
        <v>494</v>
      </c>
      <c r="G128" s="179">
        <v>44720</v>
      </c>
      <c r="H128" s="180" t="s">
        <v>611</v>
      </c>
    </row>
    <row r="129" spans="1:8" s="87" customFormat="1">
      <c r="A129" s="178" t="s">
        <v>162</v>
      </c>
      <c r="B129" s="73" t="s">
        <v>493</v>
      </c>
      <c r="C129" s="73" t="s">
        <v>163</v>
      </c>
      <c r="D129" s="73" t="s">
        <v>573</v>
      </c>
      <c r="E129" s="73" t="s">
        <v>612</v>
      </c>
      <c r="F129" s="73" t="s">
        <v>494</v>
      </c>
      <c r="G129" s="179">
        <v>44720</v>
      </c>
      <c r="H129" s="180" t="s">
        <v>611</v>
      </c>
    </row>
    <row r="130" spans="1:8" s="87" customFormat="1">
      <c r="A130" s="178" t="s">
        <v>195</v>
      </c>
      <c r="B130" s="73" t="s">
        <v>493</v>
      </c>
      <c r="C130" s="73" t="s">
        <v>196</v>
      </c>
      <c r="D130" s="73" t="s">
        <v>197</v>
      </c>
      <c r="E130" s="73" t="s">
        <v>576</v>
      </c>
      <c r="F130" s="73" t="s">
        <v>494</v>
      </c>
      <c r="G130" s="179">
        <v>44720</v>
      </c>
      <c r="H130" s="180" t="s">
        <v>611</v>
      </c>
    </row>
    <row r="131" spans="1:8" s="87" customFormat="1">
      <c r="A131" s="178" t="s">
        <v>216</v>
      </c>
      <c r="B131" s="73" t="s">
        <v>493</v>
      </c>
      <c r="C131" s="73" t="s">
        <v>217</v>
      </c>
      <c r="D131" s="73" t="s">
        <v>218</v>
      </c>
      <c r="E131" s="73" t="s">
        <v>577</v>
      </c>
      <c r="F131" s="73" t="s">
        <v>494</v>
      </c>
      <c r="G131" s="179">
        <v>44720</v>
      </c>
      <c r="H131" s="180" t="s">
        <v>611</v>
      </c>
    </row>
    <row r="132" spans="1:8" s="87" customFormat="1">
      <c r="A132" s="178" t="s">
        <v>245</v>
      </c>
      <c r="B132" s="73" t="s">
        <v>493</v>
      </c>
      <c r="C132" s="73" t="s">
        <v>246</v>
      </c>
      <c r="D132" s="73" t="s">
        <v>247</v>
      </c>
      <c r="E132" s="73" t="s">
        <v>588</v>
      </c>
      <c r="F132" s="73" t="s">
        <v>494</v>
      </c>
      <c r="G132" s="179">
        <v>44720</v>
      </c>
      <c r="H132" s="180" t="s">
        <v>611</v>
      </c>
    </row>
    <row r="133" spans="1:8" s="87" customFormat="1">
      <c r="A133" s="178" t="s">
        <v>359</v>
      </c>
      <c r="B133" s="73" t="s">
        <v>493</v>
      </c>
      <c r="C133" s="73" t="s">
        <v>360</v>
      </c>
      <c r="D133" s="73" t="s">
        <v>361</v>
      </c>
      <c r="E133" s="73" t="s">
        <v>587</v>
      </c>
      <c r="F133" s="73" t="s">
        <v>494</v>
      </c>
      <c r="G133" s="179">
        <v>44720</v>
      </c>
      <c r="H133" s="180" t="s">
        <v>611</v>
      </c>
    </row>
    <row r="134" spans="1:8" s="87" customFormat="1">
      <c r="A134" s="178" t="s">
        <v>263</v>
      </c>
      <c r="B134" s="73" t="s">
        <v>11</v>
      </c>
      <c r="C134" s="73" t="s">
        <v>264</v>
      </c>
      <c r="D134" s="73" t="s">
        <v>265</v>
      </c>
      <c r="E134" s="73" t="s">
        <v>613</v>
      </c>
      <c r="F134" s="73" t="s">
        <v>494</v>
      </c>
      <c r="G134" s="179">
        <v>44720</v>
      </c>
      <c r="H134" s="180" t="s">
        <v>611</v>
      </c>
    </row>
    <row r="135" spans="1:8" s="87" customFormat="1">
      <c r="A135" s="178" t="s">
        <v>330</v>
      </c>
      <c r="B135" s="73" t="s">
        <v>11</v>
      </c>
      <c r="C135" s="73" t="s">
        <v>331</v>
      </c>
      <c r="D135" s="73" t="s">
        <v>332</v>
      </c>
      <c r="E135" s="73" t="s">
        <v>479</v>
      </c>
      <c r="F135" s="73" t="s">
        <v>494</v>
      </c>
      <c r="G135" s="179">
        <v>44720</v>
      </c>
      <c r="H135" s="180" t="s">
        <v>611</v>
      </c>
    </row>
    <row r="136" spans="1:8" s="87" customFormat="1">
      <c r="A136" s="178" t="s">
        <v>354</v>
      </c>
      <c r="B136" s="73" t="s">
        <v>11</v>
      </c>
      <c r="C136" s="73" t="s">
        <v>355</v>
      </c>
      <c r="D136" s="73" t="s">
        <v>356</v>
      </c>
      <c r="E136" s="73" t="s">
        <v>614</v>
      </c>
      <c r="F136" s="73" t="s">
        <v>494</v>
      </c>
      <c r="G136" s="179">
        <v>44720</v>
      </c>
      <c r="H136" s="180" t="s">
        <v>611</v>
      </c>
    </row>
    <row r="137" spans="1:8" s="87" customFormat="1">
      <c r="A137" s="178" t="s">
        <v>364</v>
      </c>
      <c r="B137" s="73" t="s">
        <v>493</v>
      </c>
      <c r="C137" s="73" t="s">
        <v>365</v>
      </c>
      <c r="D137" s="73" t="s">
        <v>578</v>
      </c>
      <c r="E137" s="73" t="s">
        <v>578</v>
      </c>
      <c r="F137" s="73" t="s">
        <v>494</v>
      </c>
      <c r="G137" s="179">
        <v>44720</v>
      </c>
      <c r="H137" s="180" t="s">
        <v>611</v>
      </c>
    </row>
    <row r="138" spans="1:8" s="87" customFormat="1">
      <c r="A138" s="178" t="s">
        <v>385</v>
      </c>
      <c r="B138" s="73" t="s">
        <v>11</v>
      </c>
      <c r="C138" s="73" t="s">
        <v>386</v>
      </c>
      <c r="D138" s="73" t="s">
        <v>387</v>
      </c>
      <c r="E138" s="73" t="s">
        <v>615</v>
      </c>
      <c r="F138" s="73" t="s">
        <v>494</v>
      </c>
      <c r="G138" s="179">
        <v>44720</v>
      </c>
      <c r="H138" s="180" t="s">
        <v>611</v>
      </c>
    </row>
    <row r="139" spans="1:8" s="87" customFormat="1">
      <c r="A139" s="178" t="s">
        <v>417</v>
      </c>
      <c r="B139" s="73" t="s">
        <v>11</v>
      </c>
      <c r="C139" s="73" t="s">
        <v>418</v>
      </c>
      <c r="D139" s="73" t="s">
        <v>419</v>
      </c>
      <c r="E139" s="73" t="s">
        <v>582</v>
      </c>
      <c r="F139" s="73" t="s">
        <v>494</v>
      </c>
      <c r="G139" s="179">
        <v>44720</v>
      </c>
      <c r="H139" s="180" t="s">
        <v>611</v>
      </c>
    </row>
    <row r="140" spans="1:8" s="87" customFormat="1">
      <c r="A140" s="178" t="s">
        <v>425</v>
      </c>
      <c r="B140" s="73" t="s">
        <v>11</v>
      </c>
      <c r="C140" s="73" t="s">
        <v>426</v>
      </c>
      <c r="D140" s="73" t="s">
        <v>427</v>
      </c>
      <c r="E140" s="73" t="s">
        <v>583</v>
      </c>
      <c r="F140" s="73" t="s">
        <v>494</v>
      </c>
      <c r="G140" s="179">
        <v>44720</v>
      </c>
      <c r="H140" s="180" t="s">
        <v>611</v>
      </c>
    </row>
    <row r="141" spans="1:8" s="87" customFormat="1">
      <c r="A141" s="178" t="s">
        <v>89</v>
      </c>
      <c r="B141" s="73" t="s">
        <v>493</v>
      </c>
      <c r="C141" s="73" t="s">
        <v>90</v>
      </c>
      <c r="D141" s="73" t="s">
        <v>91</v>
      </c>
      <c r="E141" s="73" t="s">
        <v>533</v>
      </c>
      <c r="F141" s="73" t="s">
        <v>530</v>
      </c>
      <c r="G141" s="179">
        <v>44715</v>
      </c>
      <c r="H141" s="180" t="s">
        <v>616</v>
      </c>
    </row>
    <row r="142" spans="1:8" s="87" customFormat="1">
      <c r="A142" s="178" t="s">
        <v>136</v>
      </c>
      <c r="B142" s="73" t="s">
        <v>11</v>
      </c>
      <c r="C142" s="73" t="s">
        <v>137</v>
      </c>
      <c r="D142" s="73" t="s">
        <v>138</v>
      </c>
      <c r="E142" s="73" t="s">
        <v>533</v>
      </c>
      <c r="F142" s="73" t="s">
        <v>530</v>
      </c>
      <c r="G142" s="179">
        <v>44715</v>
      </c>
      <c r="H142" s="180" t="s">
        <v>616</v>
      </c>
    </row>
    <row r="143" spans="1:8" s="87" customFormat="1">
      <c r="A143" s="178" t="s">
        <v>142</v>
      </c>
      <c r="B143" s="73" t="s">
        <v>11</v>
      </c>
      <c r="C143" s="73" t="s">
        <v>143</v>
      </c>
      <c r="D143" s="73" t="s">
        <v>144</v>
      </c>
      <c r="E143" s="73" t="s">
        <v>533</v>
      </c>
      <c r="F143" s="73" t="s">
        <v>530</v>
      </c>
      <c r="G143" s="179">
        <v>44715</v>
      </c>
      <c r="H143" s="180" t="s">
        <v>616</v>
      </c>
    </row>
    <row r="144" spans="1:8" s="87" customFormat="1">
      <c r="A144" s="178" t="s">
        <v>150</v>
      </c>
      <c r="B144" s="73" t="s">
        <v>11</v>
      </c>
      <c r="C144" s="73" t="s">
        <v>151</v>
      </c>
      <c r="D144" s="73" t="s">
        <v>152</v>
      </c>
      <c r="E144" s="73" t="s">
        <v>533</v>
      </c>
      <c r="F144" s="73" t="s">
        <v>530</v>
      </c>
      <c r="G144" s="179">
        <v>44715</v>
      </c>
      <c r="H144" s="180" t="s">
        <v>616</v>
      </c>
    </row>
    <row r="145" spans="1:8" s="87" customFormat="1">
      <c r="A145" s="178" t="s">
        <v>158</v>
      </c>
      <c r="B145" s="73" t="s">
        <v>11</v>
      </c>
      <c r="C145" s="73" t="s">
        <v>159</v>
      </c>
      <c r="D145" s="73" t="s">
        <v>160</v>
      </c>
      <c r="E145" s="73" t="s">
        <v>533</v>
      </c>
      <c r="F145" s="73" t="s">
        <v>530</v>
      </c>
      <c r="G145" s="179">
        <v>44715</v>
      </c>
      <c r="H145" s="180" t="s">
        <v>616</v>
      </c>
    </row>
    <row r="146" spans="1:8" s="87" customFormat="1" ht="14.45" customHeight="1">
      <c r="A146" s="178" t="s">
        <v>227</v>
      </c>
      <c r="B146" s="73" t="s">
        <v>11</v>
      </c>
      <c r="C146" s="73" t="s">
        <v>228</v>
      </c>
      <c r="D146" s="73" t="s">
        <v>229</v>
      </c>
      <c r="E146" s="73" t="s">
        <v>533</v>
      </c>
      <c r="F146" s="73" t="s">
        <v>530</v>
      </c>
      <c r="G146" s="179">
        <v>44715</v>
      </c>
      <c r="H146" s="180" t="s">
        <v>616</v>
      </c>
    </row>
    <row r="147" spans="1:8" s="87" customFormat="1">
      <c r="A147" s="178" t="s">
        <v>270</v>
      </c>
      <c r="B147" s="73" t="s">
        <v>11</v>
      </c>
      <c r="C147" s="73" t="s">
        <v>271</v>
      </c>
      <c r="D147" s="73" t="s">
        <v>272</v>
      </c>
      <c r="E147" s="73" t="s">
        <v>533</v>
      </c>
      <c r="F147" s="73" t="s">
        <v>530</v>
      </c>
      <c r="G147" s="179">
        <v>44715</v>
      </c>
      <c r="H147" s="180" t="s">
        <v>616</v>
      </c>
    </row>
    <row r="148" spans="1:8" s="87" customFormat="1">
      <c r="A148" s="178" t="s">
        <v>307</v>
      </c>
      <c r="B148" s="73" t="s">
        <v>11</v>
      </c>
      <c r="C148" s="73" t="s">
        <v>308</v>
      </c>
      <c r="D148" s="73" t="s">
        <v>309</v>
      </c>
      <c r="E148" s="73" t="s">
        <v>533</v>
      </c>
      <c r="F148" s="73" t="s">
        <v>530</v>
      </c>
      <c r="G148" s="179">
        <v>44715</v>
      </c>
      <c r="H148" s="180" t="s">
        <v>616</v>
      </c>
    </row>
    <row r="149" spans="1:8" s="87" customFormat="1">
      <c r="A149" s="178" t="s">
        <v>617</v>
      </c>
      <c r="B149" s="73" t="s">
        <v>11</v>
      </c>
      <c r="C149" s="73" t="s">
        <v>618</v>
      </c>
      <c r="D149" s="73" t="s">
        <v>619</v>
      </c>
      <c r="E149" s="73" t="s">
        <v>533</v>
      </c>
      <c r="F149" s="73" t="s">
        <v>530</v>
      </c>
      <c r="G149" s="179">
        <v>44715</v>
      </c>
      <c r="H149" s="180" t="s">
        <v>616</v>
      </c>
    </row>
    <row r="150" spans="1:8" s="87" customFormat="1">
      <c r="A150" s="178" t="s">
        <v>617</v>
      </c>
      <c r="B150" s="73" t="s">
        <v>493</v>
      </c>
      <c r="C150" s="73" t="s">
        <v>618</v>
      </c>
      <c r="D150" s="73" t="s">
        <v>619</v>
      </c>
      <c r="E150" s="73" t="s">
        <v>533</v>
      </c>
      <c r="F150" s="73" t="s">
        <v>530</v>
      </c>
      <c r="G150" s="179">
        <v>44715</v>
      </c>
      <c r="H150" s="180" t="s">
        <v>616</v>
      </c>
    </row>
    <row r="151" spans="1:8" s="87" customFormat="1">
      <c r="A151" s="178" t="s">
        <v>403</v>
      </c>
      <c r="B151" s="73" t="s">
        <v>493</v>
      </c>
      <c r="C151" s="73" t="s">
        <v>404</v>
      </c>
      <c r="D151" s="73" t="s">
        <v>405</v>
      </c>
      <c r="E151" s="73" t="s">
        <v>533</v>
      </c>
      <c r="F151" s="73" t="s">
        <v>530</v>
      </c>
      <c r="G151" s="179">
        <v>44715</v>
      </c>
      <c r="H151" s="180" t="s">
        <v>616</v>
      </c>
    </row>
    <row r="152" spans="1:8" s="87" customFormat="1">
      <c r="A152" s="178" t="s">
        <v>602</v>
      </c>
      <c r="B152" s="73" t="s">
        <v>11</v>
      </c>
      <c r="C152" s="73" t="s">
        <v>603</v>
      </c>
      <c r="D152" s="73" t="s">
        <v>604</v>
      </c>
      <c r="E152" s="73" t="s">
        <v>533</v>
      </c>
      <c r="F152" s="73" t="s">
        <v>530</v>
      </c>
      <c r="G152" s="179">
        <v>44715</v>
      </c>
      <c r="H152" s="180" t="s">
        <v>616</v>
      </c>
    </row>
    <row r="153" spans="1:8" s="87" customFormat="1">
      <c r="A153" s="178" t="s">
        <v>369</v>
      </c>
      <c r="B153" s="73" t="s">
        <v>493</v>
      </c>
      <c r="C153" s="73" t="s">
        <v>370</v>
      </c>
      <c r="D153" s="73" t="s">
        <v>371</v>
      </c>
      <c r="E153" s="73" t="s">
        <v>372</v>
      </c>
      <c r="F153" s="73" t="s">
        <v>491</v>
      </c>
      <c r="G153" s="179">
        <v>44706</v>
      </c>
      <c r="H153" s="180" t="s">
        <v>620</v>
      </c>
    </row>
    <row r="154" spans="1:8" s="87" customFormat="1">
      <c r="A154" s="178" t="s">
        <v>621</v>
      </c>
      <c r="B154" s="73" t="s">
        <v>12</v>
      </c>
      <c r="C154" s="73" t="s">
        <v>240</v>
      </c>
      <c r="D154" s="73" t="s">
        <v>241</v>
      </c>
      <c r="E154" s="73" t="s">
        <v>622</v>
      </c>
      <c r="F154" s="73" t="s">
        <v>484</v>
      </c>
      <c r="G154" s="179">
        <v>44699</v>
      </c>
      <c r="H154" s="180" t="s">
        <v>623</v>
      </c>
    </row>
    <row r="155" spans="1:8" s="87" customFormat="1">
      <c r="A155" s="178" t="s">
        <v>150</v>
      </c>
      <c r="B155" s="73" t="s">
        <v>11</v>
      </c>
      <c r="C155" s="73" t="s">
        <v>151</v>
      </c>
      <c r="D155" s="73" t="s">
        <v>624</v>
      </c>
      <c r="E155" s="73" t="s">
        <v>533</v>
      </c>
      <c r="F155" s="73" t="s">
        <v>491</v>
      </c>
      <c r="G155" s="179">
        <v>44692</v>
      </c>
      <c r="H155" s="180" t="s">
        <v>625</v>
      </c>
    </row>
    <row r="156" spans="1:8" s="87" customFormat="1">
      <c r="A156" s="178" t="s">
        <v>158</v>
      </c>
      <c r="B156" s="73" t="s">
        <v>11</v>
      </c>
      <c r="C156" s="73" t="s">
        <v>159</v>
      </c>
      <c r="D156" s="73" t="s">
        <v>160</v>
      </c>
      <c r="E156" s="73" t="s">
        <v>533</v>
      </c>
      <c r="F156" s="73" t="s">
        <v>491</v>
      </c>
      <c r="G156" s="179">
        <v>44692</v>
      </c>
      <c r="H156" s="180" t="s">
        <v>625</v>
      </c>
    </row>
    <row r="157" spans="1:8" s="87" customFormat="1">
      <c r="A157" s="178" t="s">
        <v>119</v>
      </c>
      <c r="B157" s="73" t="s">
        <v>11</v>
      </c>
      <c r="C157" s="73" t="s">
        <v>120</v>
      </c>
      <c r="D157" s="73" t="s">
        <v>121</v>
      </c>
      <c r="E157" s="73" t="s">
        <v>121</v>
      </c>
      <c r="F157" s="73" t="s">
        <v>491</v>
      </c>
      <c r="G157" s="179">
        <v>44681</v>
      </c>
      <c r="H157" s="180" t="s">
        <v>626</v>
      </c>
    </row>
    <row r="158" spans="1:8" s="87" customFormat="1">
      <c r="A158" s="178" t="s">
        <v>127</v>
      </c>
      <c r="B158" s="73" t="s">
        <v>11</v>
      </c>
      <c r="C158" s="73" t="s">
        <v>128</v>
      </c>
      <c r="D158" s="73" t="s">
        <v>129</v>
      </c>
      <c r="E158" s="73" t="s">
        <v>627</v>
      </c>
      <c r="F158" s="73" t="s">
        <v>491</v>
      </c>
      <c r="G158" s="179">
        <v>44681</v>
      </c>
      <c r="H158" s="180" t="s">
        <v>626</v>
      </c>
    </row>
    <row r="159" spans="1:8" s="87" customFormat="1">
      <c r="A159" s="178" t="s">
        <v>191</v>
      </c>
      <c r="B159" s="73" t="s">
        <v>493</v>
      </c>
      <c r="C159" s="73" t="s">
        <v>192</v>
      </c>
      <c r="D159" s="73" t="s">
        <v>193</v>
      </c>
      <c r="E159" s="73" t="s">
        <v>537</v>
      </c>
      <c r="F159" s="73" t="s">
        <v>491</v>
      </c>
      <c r="G159" s="179">
        <v>44681</v>
      </c>
      <c r="H159" s="180" t="s">
        <v>626</v>
      </c>
    </row>
    <row r="160" spans="1:8" s="87" customFormat="1">
      <c r="A160" s="178" t="s">
        <v>412</v>
      </c>
      <c r="B160" s="73" t="s">
        <v>493</v>
      </c>
      <c r="C160" s="73" t="s">
        <v>413</v>
      </c>
      <c r="D160" s="73" t="s">
        <v>414</v>
      </c>
      <c r="E160" s="73" t="s">
        <v>537</v>
      </c>
      <c r="F160" s="73" t="s">
        <v>491</v>
      </c>
      <c r="G160" s="179">
        <v>44681</v>
      </c>
      <c r="H160" s="180" t="s">
        <v>626</v>
      </c>
    </row>
    <row r="161" spans="1:8" s="87" customFormat="1">
      <c r="A161" s="178" t="s">
        <v>347</v>
      </c>
      <c r="B161" s="73" t="s">
        <v>493</v>
      </c>
      <c r="C161" s="73" t="s">
        <v>348</v>
      </c>
      <c r="D161" s="73" t="s">
        <v>349</v>
      </c>
      <c r="E161" s="73" t="s">
        <v>214</v>
      </c>
      <c r="F161" s="73" t="s">
        <v>628</v>
      </c>
      <c r="G161" s="179">
        <v>44672</v>
      </c>
      <c r="H161" s="180" t="s">
        <v>629</v>
      </c>
    </row>
    <row r="162" spans="1:8" s="87" customFormat="1">
      <c r="A162" s="178" t="s">
        <v>62</v>
      </c>
      <c r="B162" s="73" t="s">
        <v>11</v>
      </c>
      <c r="C162" s="73" t="s">
        <v>63</v>
      </c>
      <c r="D162" s="73" t="s">
        <v>64</v>
      </c>
      <c r="E162" s="73" t="s">
        <v>533</v>
      </c>
      <c r="F162" s="73" t="s">
        <v>491</v>
      </c>
      <c r="G162" s="179">
        <v>44666</v>
      </c>
      <c r="H162" s="180" t="s">
        <v>630</v>
      </c>
    </row>
    <row r="163" spans="1:8" s="87" customFormat="1">
      <c r="A163" s="178" t="s">
        <v>76</v>
      </c>
      <c r="B163" s="73" t="s">
        <v>11</v>
      </c>
      <c r="C163" s="73" t="s">
        <v>77</v>
      </c>
      <c r="D163" s="73" t="s">
        <v>78</v>
      </c>
      <c r="E163" s="73" t="s">
        <v>488</v>
      </c>
      <c r="F163" s="73" t="s">
        <v>491</v>
      </c>
      <c r="G163" s="179">
        <v>44666</v>
      </c>
      <c r="H163" s="180" t="s">
        <v>630</v>
      </c>
    </row>
    <row r="164" spans="1:8" s="87" customFormat="1">
      <c r="A164" s="178" t="s">
        <v>89</v>
      </c>
      <c r="B164" s="73" t="s">
        <v>493</v>
      </c>
      <c r="C164" s="73" t="s">
        <v>90</v>
      </c>
      <c r="D164" s="73" t="s">
        <v>91</v>
      </c>
      <c r="E164" s="73" t="s">
        <v>533</v>
      </c>
      <c r="F164" s="73" t="s">
        <v>491</v>
      </c>
      <c r="G164" s="179">
        <v>44666</v>
      </c>
      <c r="H164" s="180" t="s">
        <v>630</v>
      </c>
    </row>
    <row r="165" spans="1:8" s="87" customFormat="1">
      <c r="A165" s="178" t="s">
        <v>130</v>
      </c>
      <c r="B165" s="73" t="s">
        <v>493</v>
      </c>
      <c r="C165" s="73" t="s">
        <v>131</v>
      </c>
      <c r="D165" s="73" t="s">
        <v>132</v>
      </c>
      <c r="E165" s="73" t="s">
        <v>631</v>
      </c>
      <c r="F165" s="73" t="s">
        <v>491</v>
      </c>
      <c r="G165" s="179">
        <v>44666</v>
      </c>
      <c r="H165" s="180" t="s">
        <v>630</v>
      </c>
    </row>
    <row r="166" spans="1:8" s="87" customFormat="1">
      <c r="A166" s="178" t="s">
        <v>136</v>
      </c>
      <c r="B166" s="73" t="s">
        <v>11</v>
      </c>
      <c r="C166" s="73" t="s">
        <v>137</v>
      </c>
      <c r="D166" s="73" t="s">
        <v>138</v>
      </c>
      <c r="E166" s="73" t="s">
        <v>533</v>
      </c>
      <c r="F166" s="73" t="s">
        <v>491</v>
      </c>
      <c r="G166" s="179">
        <v>44666</v>
      </c>
      <c r="H166" s="180" t="s">
        <v>630</v>
      </c>
    </row>
    <row r="167" spans="1:8" s="87" customFormat="1">
      <c r="A167" s="178" t="s">
        <v>169</v>
      </c>
      <c r="B167" s="73" t="s">
        <v>11</v>
      </c>
      <c r="C167" s="73" t="s">
        <v>170</v>
      </c>
      <c r="D167" s="73" t="s">
        <v>171</v>
      </c>
      <c r="E167" s="73" t="s">
        <v>520</v>
      </c>
      <c r="F167" s="73" t="s">
        <v>491</v>
      </c>
      <c r="G167" s="179">
        <v>44666</v>
      </c>
      <c r="H167" s="180" t="s">
        <v>630</v>
      </c>
    </row>
    <row r="168" spans="1:8" s="87" customFormat="1">
      <c r="A168" s="178" t="s">
        <v>227</v>
      </c>
      <c r="B168" s="73" t="s">
        <v>11</v>
      </c>
      <c r="C168" s="73" t="s">
        <v>228</v>
      </c>
      <c r="D168" s="73" t="s">
        <v>229</v>
      </c>
      <c r="E168" s="73" t="s">
        <v>533</v>
      </c>
      <c r="F168" s="73" t="s">
        <v>491</v>
      </c>
      <c r="G168" s="179">
        <v>44666</v>
      </c>
      <c r="H168" s="180" t="s">
        <v>630</v>
      </c>
    </row>
    <row r="169" spans="1:8" s="87" customFormat="1">
      <c r="A169" s="178" t="s">
        <v>231</v>
      </c>
      <c r="B169" s="73" t="s">
        <v>493</v>
      </c>
      <c r="C169" s="73" t="s">
        <v>232</v>
      </c>
      <c r="D169" s="73" t="s">
        <v>233</v>
      </c>
      <c r="E169" s="73" t="s">
        <v>541</v>
      </c>
      <c r="F169" s="73" t="s">
        <v>491</v>
      </c>
      <c r="G169" s="179">
        <v>44666</v>
      </c>
      <c r="H169" s="180" t="s">
        <v>630</v>
      </c>
    </row>
    <row r="170" spans="1:8" s="87" customFormat="1">
      <c r="A170" s="178" t="s">
        <v>235</v>
      </c>
      <c r="B170" s="73" t="s">
        <v>11</v>
      </c>
      <c r="C170" s="73" t="s">
        <v>236</v>
      </c>
      <c r="D170" s="73" t="s">
        <v>237</v>
      </c>
      <c r="E170" s="73" t="s">
        <v>557</v>
      </c>
      <c r="F170" s="73" t="s">
        <v>491</v>
      </c>
      <c r="G170" s="179">
        <v>44666</v>
      </c>
      <c r="H170" s="180" t="s">
        <v>630</v>
      </c>
    </row>
    <row r="171" spans="1:8" s="87" customFormat="1">
      <c r="A171" s="178" t="s">
        <v>250</v>
      </c>
      <c r="B171" s="73" t="s">
        <v>11</v>
      </c>
      <c r="C171" s="73" t="s">
        <v>251</v>
      </c>
      <c r="D171" s="73" t="s">
        <v>252</v>
      </c>
      <c r="E171" s="73" t="s">
        <v>521</v>
      </c>
      <c r="F171" s="73" t="s">
        <v>491</v>
      </c>
      <c r="G171" s="179">
        <v>44666</v>
      </c>
      <c r="H171" s="180" t="s">
        <v>630</v>
      </c>
    </row>
    <row r="172" spans="1:8" s="87" customFormat="1">
      <c r="A172" s="178" t="s">
        <v>277</v>
      </c>
      <c r="B172" s="73" t="s">
        <v>12</v>
      </c>
      <c r="C172" s="73" t="s">
        <v>278</v>
      </c>
      <c r="D172" s="73" t="s">
        <v>279</v>
      </c>
      <c r="E172" s="73" t="s">
        <v>543</v>
      </c>
      <c r="F172" s="73" t="s">
        <v>491</v>
      </c>
      <c r="G172" s="179">
        <v>44666</v>
      </c>
      <c r="H172" s="180" t="s">
        <v>630</v>
      </c>
    </row>
    <row r="173" spans="1:8" s="87" customFormat="1">
      <c r="A173" s="178" t="s">
        <v>286</v>
      </c>
      <c r="B173" s="73" t="s">
        <v>493</v>
      </c>
      <c r="C173" s="73" t="s">
        <v>287</v>
      </c>
      <c r="D173" s="73" t="s">
        <v>288</v>
      </c>
      <c r="E173" s="73" t="s">
        <v>522</v>
      </c>
      <c r="F173" s="73" t="s">
        <v>491</v>
      </c>
      <c r="G173" s="179">
        <v>44666</v>
      </c>
      <c r="H173" s="180" t="s">
        <v>630</v>
      </c>
    </row>
    <row r="174" spans="1:8" s="87" customFormat="1">
      <c r="A174" s="178" t="s">
        <v>295</v>
      </c>
      <c r="B174" s="73" t="s">
        <v>11</v>
      </c>
      <c r="C174" s="73" t="s">
        <v>296</v>
      </c>
      <c r="D174" s="73" t="s">
        <v>297</v>
      </c>
      <c r="E174" s="73" t="s">
        <v>632</v>
      </c>
      <c r="F174" s="73" t="s">
        <v>491</v>
      </c>
      <c r="G174" s="179">
        <v>44666</v>
      </c>
      <c r="H174" s="180" t="s">
        <v>630</v>
      </c>
    </row>
    <row r="175" spans="1:8" s="87" customFormat="1">
      <c r="A175" s="178" t="s">
        <v>307</v>
      </c>
      <c r="B175" s="73" t="s">
        <v>11</v>
      </c>
      <c r="C175" s="73" t="s">
        <v>308</v>
      </c>
      <c r="D175" s="73" t="s">
        <v>309</v>
      </c>
      <c r="E175" s="73" t="s">
        <v>533</v>
      </c>
      <c r="F175" s="73" t="s">
        <v>491</v>
      </c>
      <c r="G175" s="179">
        <v>44666</v>
      </c>
      <c r="H175" s="180" t="s">
        <v>630</v>
      </c>
    </row>
    <row r="176" spans="1:8" s="87" customFormat="1">
      <c r="A176" s="178" t="s">
        <v>342</v>
      </c>
      <c r="B176" s="73" t="s">
        <v>11</v>
      </c>
      <c r="C176" s="73" t="s">
        <v>343</v>
      </c>
      <c r="D176" s="73" t="s">
        <v>344</v>
      </c>
      <c r="E176" s="73" t="s">
        <v>533</v>
      </c>
      <c r="F176" s="73" t="s">
        <v>491</v>
      </c>
      <c r="G176" s="179">
        <v>44666</v>
      </c>
      <c r="H176" s="180" t="s">
        <v>630</v>
      </c>
    </row>
    <row r="177" spans="1:8" s="87" customFormat="1">
      <c r="A177" s="178" t="s">
        <v>403</v>
      </c>
      <c r="B177" s="73" t="s">
        <v>493</v>
      </c>
      <c r="C177" s="73" t="s">
        <v>404</v>
      </c>
      <c r="D177" s="73" t="s">
        <v>405</v>
      </c>
      <c r="E177" s="73" t="s">
        <v>533</v>
      </c>
      <c r="F177" s="73" t="s">
        <v>491</v>
      </c>
      <c r="G177" s="179">
        <v>44666</v>
      </c>
      <c r="H177" s="180" t="s">
        <v>630</v>
      </c>
    </row>
    <row r="178" spans="1:8" s="87" customFormat="1">
      <c r="A178" s="178" t="s">
        <v>436</v>
      </c>
      <c r="B178" s="73" t="s">
        <v>493</v>
      </c>
      <c r="C178" s="73" t="s">
        <v>437</v>
      </c>
      <c r="D178" s="73" t="s">
        <v>438</v>
      </c>
      <c r="E178" s="73" t="s">
        <v>633</v>
      </c>
      <c r="F178" s="73" t="s">
        <v>491</v>
      </c>
      <c r="G178" s="179">
        <v>44666</v>
      </c>
      <c r="H178" s="180" t="s">
        <v>630</v>
      </c>
    </row>
    <row r="179" spans="1:8" s="87" customFormat="1">
      <c r="A179" s="178" t="s">
        <v>239</v>
      </c>
      <c r="B179" s="73" t="s">
        <v>493</v>
      </c>
      <c r="C179" s="73" t="s">
        <v>240</v>
      </c>
      <c r="D179" s="73" t="s">
        <v>241</v>
      </c>
      <c r="E179" s="73" t="s">
        <v>622</v>
      </c>
      <c r="F179" s="73" t="s">
        <v>494</v>
      </c>
      <c r="G179" s="179">
        <v>44645</v>
      </c>
      <c r="H179" s="180" t="s">
        <v>634</v>
      </c>
    </row>
    <row r="180" spans="1:8" s="87" customFormat="1">
      <c r="A180" s="178" t="s">
        <v>408</v>
      </c>
      <c r="B180" s="73" t="s">
        <v>11</v>
      </c>
      <c r="C180" s="73" t="s">
        <v>409</v>
      </c>
      <c r="D180" s="73" t="s">
        <v>596</v>
      </c>
      <c r="E180" s="73" t="s">
        <v>490</v>
      </c>
      <c r="F180" s="73" t="s">
        <v>484</v>
      </c>
      <c r="G180" s="179">
        <v>44601</v>
      </c>
      <c r="H180" s="180" t="s">
        <v>635</v>
      </c>
    </row>
    <row r="181" spans="1:8" s="87" customFormat="1">
      <c r="A181" s="178" t="s">
        <v>431</v>
      </c>
      <c r="B181" s="73" t="s">
        <v>11</v>
      </c>
      <c r="C181" s="73" t="s">
        <v>432</v>
      </c>
      <c r="D181" s="73" t="s">
        <v>433</v>
      </c>
      <c r="E181" s="73" t="s">
        <v>478</v>
      </c>
      <c r="F181" s="73" t="s">
        <v>491</v>
      </c>
      <c r="G181" s="179">
        <v>44558</v>
      </c>
      <c r="H181" s="180" t="s">
        <v>636</v>
      </c>
    </row>
    <row r="182" spans="1:8" s="87" customFormat="1">
      <c r="A182" s="178" t="s">
        <v>338</v>
      </c>
      <c r="B182" s="73" t="s">
        <v>493</v>
      </c>
      <c r="C182" s="73" t="s">
        <v>339</v>
      </c>
      <c r="D182" s="73" t="s">
        <v>340</v>
      </c>
      <c r="E182" s="73" t="s">
        <v>591</v>
      </c>
      <c r="F182" s="73" t="s">
        <v>484</v>
      </c>
      <c r="G182" s="179">
        <v>44475</v>
      </c>
      <c r="H182" s="180" t="s">
        <v>637</v>
      </c>
    </row>
    <row r="183" spans="1:8" s="87" customFormat="1">
      <c r="A183" s="178" t="s">
        <v>302</v>
      </c>
      <c r="B183" s="73" t="s">
        <v>11</v>
      </c>
      <c r="C183" s="73" t="s">
        <v>303</v>
      </c>
      <c r="D183" s="73" t="s">
        <v>304</v>
      </c>
      <c r="E183" s="73" t="s">
        <v>306</v>
      </c>
      <c r="F183" s="73" t="s">
        <v>484</v>
      </c>
      <c r="G183" s="179">
        <v>44461</v>
      </c>
      <c r="H183" s="180" t="s">
        <v>638</v>
      </c>
    </row>
    <row r="184" spans="1:8" s="87" customFormat="1">
      <c r="A184" s="178" t="s">
        <v>175</v>
      </c>
      <c r="B184" s="73" t="s">
        <v>11</v>
      </c>
      <c r="C184" s="73" t="s">
        <v>176</v>
      </c>
      <c r="D184" s="73" t="s">
        <v>177</v>
      </c>
      <c r="E184" s="73" t="s">
        <v>571</v>
      </c>
      <c r="F184" s="73" t="s">
        <v>491</v>
      </c>
      <c r="G184" s="179">
        <v>44406</v>
      </c>
      <c r="H184" s="180" t="s">
        <v>639</v>
      </c>
    </row>
    <row r="185" spans="1:8" s="87" customFormat="1">
      <c r="A185" s="178" t="s">
        <v>385</v>
      </c>
      <c r="B185" s="73" t="s">
        <v>11</v>
      </c>
      <c r="C185" s="73" t="s">
        <v>386</v>
      </c>
      <c r="D185" s="73" t="s">
        <v>387</v>
      </c>
      <c r="E185" s="73" t="s">
        <v>507</v>
      </c>
      <c r="F185" s="73" t="s">
        <v>491</v>
      </c>
      <c r="G185" s="179">
        <v>44306</v>
      </c>
      <c r="H185" s="180" t="s">
        <v>640</v>
      </c>
    </row>
    <row r="186" spans="1:8" s="87" customFormat="1">
      <c r="A186" s="178" t="s">
        <v>417</v>
      </c>
      <c r="B186" s="73" t="s">
        <v>11</v>
      </c>
      <c r="C186" s="73" t="s">
        <v>418</v>
      </c>
      <c r="D186" s="73" t="s">
        <v>419</v>
      </c>
      <c r="E186" s="73" t="s">
        <v>559</v>
      </c>
      <c r="F186" s="73" t="s">
        <v>491</v>
      </c>
      <c r="G186" s="179">
        <v>44306</v>
      </c>
      <c r="H186" s="180" t="s">
        <v>640</v>
      </c>
    </row>
    <row r="187" spans="1:8" s="87" customFormat="1">
      <c r="A187" s="178" t="s">
        <v>425</v>
      </c>
      <c r="B187" s="73" t="s">
        <v>11</v>
      </c>
      <c r="C187" s="73" t="s">
        <v>426</v>
      </c>
      <c r="D187" s="73" t="s">
        <v>427</v>
      </c>
      <c r="E187" s="73" t="s">
        <v>583</v>
      </c>
      <c r="F187" s="73" t="s">
        <v>491</v>
      </c>
      <c r="G187" s="179">
        <v>44306</v>
      </c>
      <c r="H187" s="180" t="s">
        <v>640</v>
      </c>
    </row>
    <row r="188" spans="1:8" s="87" customFormat="1">
      <c r="A188" s="178" t="s">
        <v>211</v>
      </c>
      <c r="B188" s="73" t="s">
        <v>493</v>
      </c>
      <c r="C188" s="73" t="s">
        <v>212</v>
      </c>
      <c r="D188" s="73" t="s">
        <v>641</v>
      </c>
      <c r="E188" s="73" t="s">
        <v>214</v>
      </c>
      <c r="F188" s="73" t="s">
        <v>484</v>
      </c>
      <c r="G188" s="179">
        <v>44238</v>
      </c>
      <c r="H188" s="180" t="s">
        <v>642</v>
      </c>
    </row>
    <row r="189" spans="1:8" s="87" customFormat="1">
      <c r="A189" s="178" t="s">
        <v>291</v>
      </c>
      <c r="B189" s="73" t="s">
        <v>493</v>
      </c>
      <c r="C189" s="73" t="s">
        <v>292</v>
      </c>
      <c r="D189" s="73" t="s">
        <v>293</v>
      </c>
      <c r="E189" s="73" t="s">
        <v>214</v>
      </c>
      <c r="F189" s="73" t="s">
        <v>484</v>
      </c>
      <c r="G189" s="179">
        <v>44238</v>
      </c>
      <c r="H189" s="180" t="s">
        <v>642</v>
      </c>
    </row>
    <row r="190" spans="1:8" s="87" customFormat="1">
      <c r="A190" s="178" t="s">
        <v>602</v>
      </c>
      <c r="B190" s="73" t="s">
        <v>11</v>
      </c>
      <c r="C190" s="73" t="s">
        <v>603</v>
      </c>
      <c r="D190" s="73" t="s">
        <v>604</v>
      </c>
      <c r="E190" s="73" t="s">
        <v>605</v>
      </c>
      <c r="F190" s="73" t="s">
        <v>491</v>
      </c>
      <c r="G190" s="179">
        <v>44238</v>
      </c>
      <c r="H190" s="180" t="s">
        <v>643</v>
      </c>
    </row>
    <row r="191" spans="1:8" s="87" customFormat="1">
      <c r="A191" s="178" t="s">
        <v>421</v>
      </c>
      <c r="B191" s="73" t="s">
        <v>493</v>
      </c>
      <c r="C191" s="73" t="s">
        <v>422</v>
      </c>
      <c r="D191" s="73" t="s">
        <v>644</v>
      </c>
      <c r="E191" s="73" t="s">
        <v>214</v>
      </c>
      <c r="F191" s="73" t="s">
        <v>484</v>
      </c>
      <c r="G191" s="179">
        <v>44238</v>
      </c>
      <c r="H191" s="180" t="s">
        <v>642</v>
      </c>
    </row>
    <row r="192" spans="1:8" s="87" customFormat="1">
      <c r="A192" s="178" t="s">
        <v>142</v>
      </c>
      <c r="B192" s="73" t="s">
        <v>11</v>
      </c>
      <c r="C192" s="73" t="s">
        <v>143</v>
      </c>
      <c r="D192" s="73" t="s">
        <v>144</v>
      </c>
      <c r="E192" s="73" t="s">
        <v>533</v>
      </c>
      <c r="F192" s="73" t="s">
        <v>491</v>
      </c>
      <c r="G192" s="179">
        <v>44194</v>
      </c>
      <c r="H192" s="180" t="s">
        <v>645</v>
      </c>
    </row>
    <row r="193" spans="1:8" s="87" customFormat="1">
      <c r="A193" s="178" t="s">
        <v>270</v>
      </c>
      <c r="B193" s="73" t="s">
        <v>11</v>
      </c>
      <c r="C193" s="73" t="s">
        <v>271</v>
      </c>
      <c r="D193" s="73" t="s">
        <v>272</v>
      </c>
      <c r="E193" s="73" t="s">
        <v>533</v>
      </c>
      <c r="F193" s="73" t="s">
        <v>491</v>
      </c>
      <c r="G193" s="179">
        <v>44194</v>
      </c>
      <c r="H193" s="180" t="s">
        <v>645</v>
      </c>
    </row>
    <row r="194" spans="1:8" s="87" customFormat="1">
      <c r="A194" s="178" t="s">
        <v>330</v>
      </c>
      <c r="B194" s="73" t="s">
        <v>11</v>
      </c>
      <c r="C194" s="73" t="s">
        <v>331</v>
      </c>
      <c r="D194" s="73" t="s">
        <v>332</v>
      </c>
      <c r="E194" s="73" t="s">
        <v>479</v>
      </c>
      <c r="F194" s="73" t="s">
        <v>491</v>
      </c>
      <c r="G194" s="179">
        <v>44194</v>
      </c>
      <c r="H194" s="180" t="s">
        <v>645</v>
      </c>
    </row>
    <row r="195" spans="1:8" s="87" customFormat="1">
      <c r="A195" s="178" t="s">
        <v>354</v>
      </c>
      <c r="B195" s="73" t="s">
        <v>11</v>
      </c>
      <c r="C195" s="73" t="s">
        <v>355</v>
      </c>
      <c r="D195" s="73" t="s">
        <v>356</v>
      </c>
      <c r="E195" s="73" t="s">
        <v>614</v>
      </c>
      <c r="F195" s="73" t="s">
        <v>491</v>
      </c>
      <c r="G195" s="179">
        <v>44194</v>
      </c>
      <c r="H195" s="180" t="s">
        <v>645</v>
      </c>
    </row>
    <row r="196" spans="1:8" s="87" customFormat="1">
      <c r="A196" s="178" t="s">
        <v>617</v>
      </c>
      <c r="B196" s="73" t="s">
        <v>493</v>
      </c>
      <c r="C196" s="73" t="s">
        <v>618</v>
      </c>
      <c r="D196" s="73" t="s">
        <v>619</v>
      </c>
      <c r="E196" s="73" t="s">
        <v>533</v>
      </c>
      <c r="F196" s="73" t="s">
        <v>491</v>
      </c>
      <c r="G196" s="179">
        <v>44194</v>
      </c>
      <c r="H196" s="180" t="s">
        <v>645</v>
      </c>
    </row>
    <row r="197" spans="1:8" s="87" customFormat="1">
      <c r="A197" s="178" t="s">
        <v>263</v>
      </c>
      <c r="B197" s="73" t="s">
        <v>11</v>
      </c>
      <c r="C197" s="73" t="s">
        <v>264</v>
      </c>
      <c r="D197" s="73" t="s">
        <v>265</v>
      </c>
      <c r="E197" s="73" t="s">
        <v>513</v>
      </c>
      <c r="F197" s="73" t="s">
        <v>491</v>
      </c>
      <c r="G197" s="179">
        <v>44152</v>
      </c>
      <c r="H197" s="180" t="s">
        <v>646</v>
      </c>
    </row>
    <row r="198" spans="1:8" s="87" customFormat="1">
      <c r="A198" s="178" t="s">
        <v>391</v>
      </c>
      <c r="B198" s="73" t="s">
        <v>11</v>
      </c>
      <c r="C198" s="73" t="s">
        <v>392</v>
      </c>
      <c r="D198" s="73" t="s">
        <v>393</v>
      </c>
      <c r="E198" s="73" t="s">
        <v>608</v>
      </c>
      <c r="F198" s="73" t="s">
        <v>491</v>
      </c>
      <c r="G198" s="179">
        <v>44152</v>
      </c>
      <c r="H198" s="180" t="s">
        <v>646</v>
      </c>
    </row>
    <row r="199" spans="1:8" s="87" customFormat="1">
      <c r="A199" s="178" t="s">
        <v>302</v>
      </c>
      <c r="B199" s="73" t="s">
        <v>11</v>
      </c>
      <c r="C199" s="73" t="s">
        <v>303</v>
      </c>
      <c r="D199" s="73" t="s">
        <v>304</v>
      </c>
      <c r="E199" s="73" t="s">
        <v>306</v>
      </c>
      <c r="F199" s="73" t="s">
        <v>491</v>
      </c>
      <c r="G199" s="179">
        <v>44140</v>
      </c>
      <c r="H199" s="180" t="s">
        <v>647</v>
      </c>
    </row>
    <row r="200" spans="1:8" s="87" customFormat="1" ht="15" customHeight="1">
      <c r="A200" s="178">
        <v>532</v>
      </c>
      <c r="B200" s="73" t="s">
        <v>10</v>
      </c>
      <c r="C200" s="73" t="s">
        <v>398</v>
      </c>
      <c r="D200" s="73" t="s">
        <v>399</v>
      </c>
      <c r="E200" s="73" t="s">
        <v>490</v>
      </c>
      <c r="F200" s="73" t="s">
        <v>491</v>
      </c>
      <c r="G200" s="179">
        <v>44000</v>
      </c>
      <c r="H200" s="180" t="s">
        <v>648</v>
      </c>
    </row>
    <row r="201" spans="1:8" s="87" customFormat="1" ht="15" customHeight="1">
      <c r="A201" s="178" t="s">
        <v>211</v>
      </c>
      <c r="B201" s="73" t="s">
        <v>493</v>
      </c>
      <c r="C201" s="73" t="s">
        <v>212</v>
      </c>
      <c r="D201" s="73" t="s">
        <v>641</v>
      </c>
      <c r="E201" s="73" t="s">
        <v>214</v>
      </c>
      <c r="F201" s="73" t="s">
        <v>491</v>
      </c>
      <c r="G201" s="179">
        <v>43958</v>
      </c>
      <c r="H201" s="180" t="s">
        <v>649</v>
      </c>
    </row>
    <row r="202" spans="1:8" s="87" customFormat="1" ht="15" customHeight="1">
      <c r="A202" s="178" t="s">
        <v>291</v>
      </c>
      <c r="B202" s="73" t="s">
        <v>493</v>
      </c>
      <c r="C202" s="73" t="s">
        <v>292</v>
      </c>
      <c r="D202" s="73" t="s">
        <v>293</v>
      </c>
      <c r="E202" s="73" t="s">
        <v>214</v>
      </c>
      <c r="F202" s="73" t="s">
        <v>491</v>
      </c>
      <c r="G202" s="179">
        <v>43958</v>
      </c>
      <c r="H202" s="180" t="s">
        <v>649</v>
      </c>
    </row>
    <row r="203" spans="1:8" s="87" customFormat="1" ht="15" customHeight="1">
      <c r="A203" s="178" t="s">
        <v>421</v>
      </c>
      <c r="B203" s="73" t="s">
        <v>493</v>
      </c>
      <c r="C203" s="73" t="s">
        <v>422</v>
      </c>
      <c r="D203" s="73" t="s">
        <v>644</v>
      </c>
      <c r="E203" s="73" t="s">
        <v>214</v>
      </c>
      <c r="F203" s="73" t="s">
        <v>491</v>
      </c>
      <c r="G203" s="179">
        <v>43958</v>
      </c>
      <c r="H203" s="180" t="s">
        <v>649</v>
      </c>
    </row>
    <row r="204" spans="1:8" s="87" customFormat="1" ht="15" customHeight="1">
      <c r="A204" s="178" t="s">
        <v>99</v>
      </c>
      <c r="B204" s="73" t="s">
        <v>493</v>
      </c>
      <c r="C204" s="73" t="s">
        <v>100</v>
      </c>
      <c r="D204" s="73" t="s">
        <v>101</v>
      </c>
      <c r="E204" s="73" t="s">
        <v>537</v>
      </c>
      <c r="F204" s="73" t="s">
        <v>491</v>
      </c>
      <c r="G204" s="179">
        <v>43948</v>
      </c>
      <c r="H204" s="180" t="s">
        <v>650</v>
      </c>
    </row>
    <row r="205" spans="1:8" s="87" customFormat="1" ht="15" customHeight="1">
      <c r="A205" s="178" t="s">
        <v>162</v>
      </c>
      <c r="B205" s="73" t="s">
        <v>493</v>
      </c>
      <c r="C205" s="73" t="s">
        <v>163</v>
      </c>
      <c r="D205" s="73" t="s">
        <v>573</v>
      </c>
      <c r="E205" s="73" t="s">
        <v>574</v>
      </c>
      <c r="F205" s="73" t="s">
        <v>491</v>
      </c>
      <c r="G205" s="179">
        <v>43948</v>
      </c>
      <c r="H205" s="180" t="s">
        <v>650</v>
      </c>
    </row>
    <row r="206" spans="1:8" s="87" customFormat="1" ht="15" customHeight="1">
      <c r="A206" s="178" t="s">
        <v>178</v>
      </c>
      <c r="B206" s="73" t="s">
        <v>493</v>
      </c>
      <c r="C206" s="73" t="s">
        <v>179</v>
      </c>
      <c r="D206" s="73" t="s">
        <v>180</v>
      </c>
      <c r="E206" s="73" t="s">
        <v>537</v>
      </c>
      <c r="F206" s="73" t="s">
        <v>491</v>
      </c>
      <c r="G206" s="179">
        <v>43948</v>
      </c>
      <c r="H206" s="180" t="s">
        <v>650</v>
      </c>
    </row>
    <row r="207" spans="1:8" s="87" customFormat="1" ht="15" customHeight="1">
      <c r="A207" s="178" t="s">
        <v>195</v>
      </c>
      <c r="B207" s="73" t="s">
        <v>493</v>
      </c>
      <c r="C207" s="73" t="s">
        <v>196</v>
      </c>
      <c r="D207" s="73" t="s">
        <v>197</v>
      </c>
      <c r="E207" s="73" t="s">
        <v>576</v>
      </c>
      <c r="F207" s="73" t="s">
        <v>491</v>
      </c>
      <c r="G207" s="179">
        <v>43948</v>
      </c>
      <c r="H207" s="180" t="s">
        <v>650</v>
      </c>
    </row>
    <row r="208" spans="1:8" s="87" customFormat="1" ht="15" customHeight="1">
      <c r="A208" s="178" t="s">
        <v>216</v>
      </c>
      <c r="B208" s="73" t="s">
        <v>493</v>
      </c>
      <c r="C208" s="73" t="s">
        <v>217</v>
      </c>
      <c r="D208" s="73" t="s">
        <v>218</v>
      </c>
      <c r="E208" s="73" t="s">
        <v>577</v>
      </c>
      <c r="F208" s="73" t="s">
        <v>491</v>
      </c>
      <c r="G208" s="179">
        <v>43948</v>
      </c>
      <c r="H208" s="180" t="s">
        <v>650</v>
      </c>
    </row>
    <row r="209" spans="1:8" s="87" customFormat="1" ht="15" customHeight="1">
      <c r="A209" s="178" t="s">
        <v>204</v>
      </c>
      <c r="B209" s="73" t="s">
        <v>493</v>
      </c>
      <c r="C209" s="73" t="s">
        <v>205</v>
      </c>
      <c r="D209" s="73" t="s">
        <v>206</v>
      </c>
      <c r="E209" s="73" t="s">
        <v>537</v>
      </c>
      <c r="F209" s="73" t="s">
        <v>491</v>
      </c>
      <c r="G209" s="179">
        <v>43948</v>
      </c>
      <c r="H209" s="180" t="s">
        <v>650</v>
      </c>
    </row>
    <row r="210" spans="1:8" s="87" customFormat="1" ht="15" customHeight="1">
      <c r="A210" s="178" t="s">
        <v>245</v>
      </c>
      <c r="B210" s="73" t="s">
        <v>493</v>
      </c>
      <c r="C210" s="73" t="s">
        <v>246</v>
      </c>
      <c r="D210" s="73" t="s">
        <v>247</v>
      </c>
      <c r="E210" s="73" t="s">
        <v>561</v>
      </c>
      <c r="F210" s="73" t="s">
        <v>491</v>
      </c>
      <c r="G210" s="179">
        <v>43948</v>
      </c>
      <c r="H210" s="180" t="s">
        <v>650</v>
      </c>
    </row>
    <row r="211" spans="1:8" s="87" customFormat="1">
      <c r="A211" s="178" t="s">
        <v>359</v>
      </c>
      <c r="B211" s="73" t="s">
        <v>493</v>
      </c>
      <c r="C211" s="73" t="s">
        <v>360</v>
      </c>
      <c r="D211" s="73" t="s">
        <v>361</v>
      </c>
      <c r="E211" s="73" t="s">
        <v>587</v>
      </c>
      <c r="F211" s="73" t="s">
        <v>491</v>
      </c>
      <c r="G211" s="179">
        <v>43948</v>
      </c>
      <c r="H211" s="180" t="s">
        <v>650</v>
      </c>
    </row>
    <row r="212" spans="1:8" ht="15" customHeight="1">
      <c r="A212" s="178" t="s">
        <v>364</v>
      </c>
      <c r="B212" s="73" t="s">
        <v>493</v>
      </c>
      <c r="C212" s="73" t="s">
        <v>365</v>
      </c>
      <c r="D212" s="73" t="s">
        <v>578</v>
      </c>
      <c r="E212" s="73" t="s">
        <v>578</v>
      </c>
      <c r="F212" s="73" t="s">
        <v>491</v>
      </c>
      <c r="G212" s="179">
        <v>43948</v>
      </c>
      <c r="H212" s="180" t="s">
        <v>650</v>
      </c>
    </row>
    <row r="213" spans="1:8" ht="15" customHeight="1">
      <c r="A213" s="178" t="s">
        <v>221</v>
      </c>
      <c r="B213" s="73" t="s">
        <v>11</v>
      </c>
      <c r="C213" s="73" t="s">
        <v>222</v>
      </c>
      <c r="D213" s="73" t="s">
        <v>223</v>
      </c>
      <c r="E213" s="73" t="s">
        <v>224</v>
      </c>
      <c r="F213" s="73" t="s">
        <v>491</v>
      </c>
      <c r="G213" s="179">
        <v>43948</v>
      </c>
      <c r="H213" s="180" t="s">
        <v>651</v>
      </c>
    </row>
    <row r="214" spans="1:8" ht="15" customHeight="1">
      <c r="A214" s="181" t="s">
        <v>621</v>
      </c>
      <c r="B214" s="73" t="s">
        <v>493</v>
      </c>
      <c r="C214" s="182" t="s">
        <v>240</v>
      </c>
      <c r="D214" s="182" t="s">
        <v>241</v>
      </c>
      <c r="E214" s="73" t="s">
        <v>622</v>
      </c>
      <c r="F214" s="73" t="s">
        <v>491</v>
      </c>
      <c r="G214" s="179">
        <v>43948</v>
      </c>
      <c r="H214" s="180" t="s">
        <v>651</v>
      </c>
    </row>
    <row r="215" spans="1:8" ht="15" customHeight="1">
      <c r="A215" s="181" t="s">
        <v>324</v>
      </c>
      <c r="B215" s="73" t="s">
        <v>11</v>
      </c>
      <c r="C215" s="182" t="s">
        <v>325</v>
      </c>
      <c r="D215" s="182" t="s">
        <v>548</v>
      </c>
      <c r="E215" s="73" t="s">
        <v>549</v>
      </c>
      <c r="F215" s="73" t="s">
        <v>491</v>
      </c>
      <c r="G215" s="179">
        <v>43948</v>
      </c>
      <c r="H215" s="180" t="s">
        <v>651</v>
      </c>
    </row>
    <row r="216" spans="1:8" ht="15" customHeight="1">
      <c r="A216" s="181" t="s">
        <v>408</v>
      </c>
      <c r="B216" s="73" t="s">
        <v>11</v>
      </c>
      <c r="C216" s="73" t="s">
        <v>409</v>
      </c>
      <c r="D216" s="73" t="s">
        <v>596</v>
      </c>
      <c r="E216" s="73" t="s">
        <v>490</v>
      </c>
      <c r="F216" s="73" t="s">
        <v>491</v>
      </c>
      <c r="G216" s="179">
        <v>43948</v>
      </c>
      <c r="H216" s="180" t="s">
        <v>652</v>
      </c>
    </row>
    <row r="217" spans="1:8" ht="15" customHeight="1">
      <c r="A217" s="181" t="s">
        <v>621</v>
      </c>
      <c r="B217" s="73" t="s">
        <v>12</v>
      </c>
      <c r="C217" s="73" t="s">
        <v>240</v>
      </c>
      <c r="D217" s="73" t="s">
        <v>241</v>
      </c>
      <c r="E217" s="73" t="s">
        <v>622</v>
      </c>
      <c r="F217" s="73" t="s">
        <v>491</v>
      </c>
      <c r="G217" s="179">
        <v>43948</v>
      </c>
      <c r="H217" s="180" t="s">
        <v>651</v>
      </c>
    </row>
    <row r="218" spans="1:8" ht="15" customHeight="1">
      <c r="A218" s="181" t="s">
        <v>374</v>
      </c>
      <c r="B218" s="73" t="s">
        <v>493</v>
      </c>
      <c r="C218" s="73" t="s">
        <v>375</v>
      </c>
      <c r="D218" s="73" t="s">
        <v>376</v>
      </c>
      <c r="E218" s="73" t="s">
        <v>586</v>
      </c>
      <c r="F218" s="73" t="s">
        <v>491</v>
      </c>
      <c r="G218" s="183">
        <v>43903</v>
      </c>
      <c r="H218" s="180" t="s">
        <v>653</v>
      </c>
    </row>
    <row r="219" spans="1:8" ht="15" customHeight="1">
      <c r="A219" s="181" t="s">
        <v>316</v>
      </c>
      <c r="B219" s="73" t="s">
        <v>11</v>
      </c>
      <c r="C219" s="73" t="s">
        <v>317</v>
      </c>
      <c r="D219" s="73" t="s">
        <v>544</v>
      </c>
      <c r="E219" s="73" t="s">
        <v>545</v>
      </c>
      <c r="F219" s="73" t="s">
        <v>491</v>
      </c>
      <c r="G219" s="183">
        <v>43903</v>
      </c>
      <c r="H219" s="180" t="s">
        <v>653</v>
      </c>
    </row>
    <row r="220" spans="1:8" ht="15" customHeight="1">
      <c r="A220" s="181" t="s">
        <v>338</v>
      </c>
      <c r="B220" s="73" t="s">
        <v>493</v>
      </c>
      <c r="C220" s="73" t="s">
        <v>339</v>
      </c>
      <c r="D220" s="73" t="s">
        <v>340</v>
      </c>
      <c r="E220" s="73" t="s">
        <v>591</v>
      </c>
      <c r="F220" s="73" t="s">
        <v>491</v>
      </c>
      <c r="G220" s="183">
        <v>43903</v>
      </c>
      <c r="H220" s="180" t="s">
        <v>653</v>
      </c>
    </row>
    <row r="221" spans="1:8" ht="15" customHeight="1">
      <c r="A221" s="184"/>
      <c r="B221" s="185"/>
      <c r="C221" s="185"/>
      <c r="D221" s="185"/>
      <c r="E221" s="185"/>
      <c r="F221" s="185"/>
      <c r="G221" s="185"/>
      <c r="H221" s="185"/>
    </row>
    <row r="222" spans="1:8" ht="15" customHeight="1">
      <c r="A222" s="184"/>
      <c r="B222" s="185"/>
      <c r="C222" s="185"/>
      <c r="D222" s="185"/>
      <c r="E222" s="185"/>
      <c r="F222" s="185"/>
      <c r="G222" s="185"/>
      <c r="H222" s="185"/>
    </row>
    <row r="223" spans="1:8" ht="15" customHeight="1">
      <c r="A223" s="184"/>
      <c r="B223" s="185"/>
      <c r="C223" s="185"/>
      <c r="D223" s="185"/>
      <c r="E223" s="185"/>
      <c r="F223" s="185"/>
      <c r="G223" s="185"/>
      <c r="H223" s="185"/>
    </row>
    <row r="224" spans="1:8" ht="15" customHeight="1">
      <c r="A224" s="184"/>
      <c r="B224" s="185"/>
      <c r="C224" s="185"/>
      <c r="D224" s="185"/>
      <c r="E224" s="185"/>
      <c r="F224" s="185"/>
      <c r="G224" s="185"/>
      <c r="H224" s="185"/>
    </row>
    <row r="225" spans="1:8" ht="15" customHeight="1">
      <c r="A225" s="184"/>
      <c r="B225" s="185"/>
      <c r="C225" s="185"/>
      <c r="D225" s="185"/>
      <c r="E225" s="185"/>
      <c r="F225" s="185"/>
      <c r="G225" s="185"/>
      <c r="H225" s="185"/>
    </row>
    <row r="226" spans="1:8" ht="15" customHeight="1">
      <c r="A226" s="184"/>
      <c r="B226" s="185"/>
      <c r="C226" s="185"/>
      <c r="D226" s="185"/>
      <c r="E226" s="185"/>
      <c r="F226" s="185"/>
      <c r="G226" s="185"/>
      <c r="H226" s="185"/>
    </row>
    <row r="227" spans="1:8" ht="15" customHeight="1">
      <c r="A227" s="184"/>
      <c r="B227" s="185"/>
      <c r="C227" s="185"/>
      <c r="D227" s="185"/>
      <c r="E227" s="185"/>
      <c r="F227" s="185"/>
      <c r="G227" s="185"/>
      <c r="H227" s="185"/>
    </row>
    <row r="228" spans="1:8" ht="15" customHeight="1">
      <c r="A228" s="184"/>
      <c r="B228" s="185"/>
      <c r="C228" s="185"/>
      <c r="D228" s="185"/>
      <c r="E228" s="185"/>
      <c r="F228" s="185"/>
      <c r="G228" s="185"/>
      <c r="H228" s="185"/>
    </row>
    <row r="229" spans="1:8" ht="15" customHeight="1">
      <c r="A229" s="184"/>
      <c r="B229" s="185"/>
      <c r="C229" s="185"/>
      <c r="D229" s="185"/>
      <c r="E229" s="185"/>
      <c r="F229" s="185"/>
      <c r="G229" s="185"/>
      <c r="H229" s="185"/>
    </row>
    <row r="230" spans="1:8" ht="15" customHeight="1">
      <c r="A230" s="184"/>
      <c r="B230" s="185"/>
      <c r="C230" s="185"/>
      <c r="D230" s="185"/>
      <c r="E230" s="185"/>
      <c r="F230" s="185"/>
      <c r="G230" s="185"/>
      <c r="H230" s="185"/>
    </row>
    <row r="231" spans="1:8" ht="15" customHeight="1">
      <c r="A231" s="184"/>
      <c r="B231" s="185"/>
      <c r="C231" s="185"/>
      <c r="D231" s="185"/>
      <c r="E231" s="185"/>
      <c r="F231" s="185"/>
      <c r="G231" s="185"/>
      <c r="H231" s="185"/>
    </row>
    <row r="232" spans="1:8" ht="15" customHeight="1">
      <c r="A232" s="184"/>
      <c r="B232" s="185"/>
      <c r="C232" s="185"/>
      <c r="D232" s="185"/>
      <c r="E232" s="185"/>
      <c r="F232" s="185"/>
      <c r="G232" s="185"/>
      <c r="H232" s="185"/>
    </row>
    <row r="233" spans="1:8" ht="15" customHeight="1">
      <c r="A233" s="184"/>
      <c r="B233" s="185"/>
      <c r="C233" s="185"/>
      <c r="D233" s="185"/>
      <c r="E233" s="185"/>
      <c r="F233" s="185"/>
      <c r="G233" s="185"/>
      <c r="H233" s="185"/>
    </row>
    <row r="234" spans="1:8" ht="15" customHeight="1">
      <c r="A234" s="184"/>
      <c r="B234" s="185"/>
      <c r="C234" s="185"/>
      <c r="D234" s="185"/>
      <c r="E234" s="185"/>
      <c r="F234" s="185"/>
      <c r="G234" s="185"/>
      <c r="H234" s="185"/>
    </row>
    <row r="235" spans="1:8" ht="15" customHeight="1">
      <c r="A235" s="184"/>
      <c r="B235" s="185"/>
      <c r="C235" s="185"/>
      <c r="D235" s="185"/>
      <c r="E235" s="185"/>
      <c r="F235" s="185"/>
      <c r="G235" s="185"/>
      <c r="H235" s="185"/>
    </row>
    <row r="236" spans="1:8" ht="15" customHeight="1">
      <c r="A236" s="184"/>
      <c r="B236" s="185"/>
      <c r="C236" s="185"/>
      <c r="D236" s="185"/>
      <c r="E236" s="185"/>
      <c r="F236" s="185"/>
      <c r="G236" s="185"/>
      <c r="H236" s="185"/>
    </row>
    <row r="237" spans="1:8" ht="15" customHeight="1">
      <c r="A237" s="184"/>
      <c r="B237" s="185"/>
      <c r="C237" s="185"/>
      <c r="D237" s="185"/>
      <c r="E237" s="185"/>
      <c r="F237" s="185"/>
      <c r="G237" s="185"/>
      <c r="H237" s="185"/>
    </row>
    <row r="238" spans="1:8" ht="15" customHeight="1">
      <c r="A238" s="184"/>
      <c r="B238" s="185"/>
      <c r="C238" s="185"/>
      <c r="D238" s="185"/>
      <c r="E238" s="185"/>
      <c r="F238" s="185"/>
      <c r="G238" s="185"/>
      <c r="H238" s="185"/>
    </row>
    <row r="239" spans="1:8" ht="15" customHeight="1">
      <c r="A239" s="184"/>
      <c r="B239" s="185"/>
      <c r="C239" s="185"/>
      <c r="D239" s="185"/>
      <c r="E239" s="185"/>
      <c r="F239" s="185"/>
      <c r="G239" s="185"/>
      <c r="H239" s="185"/>
    </row>
    <row r="240" spans="1:8" ht="15" customHeight="1">
      <c r="A240" s="184"/>
      <c r="B240" s="185"/>
      <c r="C240" s="185"/>
      <c r="D240" s="185"/>
      <c r="E240" s="185"/>
      <c r="F240" s="185"/>
      <c r="G240" s="185"/>
      <c r="H240" s="185"/>
    </row>
    <row r="241" spans="1:8" ht="15" customHeight="1">
      <c r="A241" s="184"/>
      <c r="B241" s="185"/>
      <c r="C241" s="185"/>
      <c r="D241" s="185"/>
      <c r="E241" s="185"/>
      <c r="F241" s="185"/>
      <c r="G241" s="185"/>
      <c r="H241" s="185"/>
    </row>
    <row r="242" spans="1:8" ht="15" customHeight="1">
      <c r="A242" s="184"/>
      <c r="B242" s="185"/>
      <c r="C242" s="185"/>
      <c r="D242" s="185"/>
      <c r="E242" s="185"/>
      <c r="F242" s="185"/>
      <c r="G242" s="185"/>
      <c r="H242" s="185"/>
    </row>
    <row r="243" spans="1:8" ht="15" customHeight="1">
      <c r="A243" s="184"/>
      <c r="B243" s="185"/>
      <c r="C243" s="185"/>
      <c r="D243" s="185"/>
      <c r="E243" s="185"/>
      <c r="F243" s="185"/>
      <c r="G243" s="185"/>
      <c r="H243" s="185"/>
    </row>
    <row r="244" spans="1:8" ht="15" customHeight="1">
      <c r="A244" s="184"/>
      <c r="B244" s="185"/>
      <c r="C244" s="185"/>
      <c r="D244" s="185"/>
      <c r="E244" s="185"/>
      <c r="F244" s="185"/>
      <c r="G244" s="185"/>
      <c r="H244" s="185"/>
    </row>
    <row r="245" spans="1:8" ht="15" customHeight="1">
      <c r="A245" s="184"/>
      <c r="B245" s="185"/>
      <c r="C245" s="185"/>
      <c r="D245" s="185"/>
      <c r="E245" s="185"/>
      <c r="F245" s="185"/>
      <c r="G245" s="185"/>
      <c r="H245" s="185"/>
    </row>
    <row r="246" spans="1:8" ht="15" customHeight="1">
      <c r="A246" s="184"/>
      <c r="B246" s="185"/>
      <c r="C246" s="185"/>
      <c r="D246" s="185"/>
      <c r="E246" s="185"/>
      <c r="F246" s="185"/>
      <c r="G246" s="185"/>
      <c r="H246" s="185"/>
    </row>
    <row r="247" spans="1:8" ht="15" customHeight="1">
      <c r="A247" s="184"/>
      <c r="B247" s="185"/>
      <c r="C247" s="185"/>
      <c r="D247" s="185"/>
      <c r="E247" s="185"/>
      <c r="F247" s="185"/>
      <c r="G247" s="185"/>
      <c r="H247" s="185"/>
    </row>
    <row r="248" spans="1:8" ht="15" customHeight="1">
      <c r="A248" s="184"/>
      <c r="B248" s="185"/>
      <c r="C248" s="185"/>
      <c r="D248" s="185"/>
      <c r="E248" s="185"/>
      <c r="F248" s="185"/>
      <c r="G248" s="185"/>
      <c r="H248" s="185"/>
    </row>
    <row r="249" spans="1:8" ht="15" customHeight="1">
      <c r="A249" s="184"/>
      <c r="B249" s="185"/>
      <c r="C249" s="185"/>
      <c r="D249" s="185"/>
      <c r="E249" s="185"/>
      <c r="F249" s="185"/>
      <c r="G249" s="185"/>
      <c r="H249" s="185"/>
    </row>
    <row r="250" spans="1:8" ht="15" customHeight="1">
      <c r="A250" s="184"/>
      <c r="B250" s="185"/>
      <c r="C250" s="185"/>
      <c r="D250" s="185"/>
      <c r="E250" s="185"/>
      <c r="F250" s="185"/>
      <c r="G250" s="185"/>
      <c r="H250" s="185"/>
    </row>
    <row r="251" spans="1:8" ht="15" customHeight="1">
      <c r="A251" s="184"/>
      <c r="B251" s="185"/>
      <c r="C251" s="185"/>
      <c r="D251" s="185"/>
      <c r="E251" s="185"/>
      <c r="F251" s="185"/>
      <c r="G251" s="185"/>
      <c r="H251" s="185"/>
    </row>
    <row r="252" spans="1:8" ht="15" customHeight="1">
      <c r="A252" s="184"/>
      <c r="B252" s="185"/>
      <c r="C252" s="185"/>
      <c r="D252" s="185"/>
      <c r="E252" s="185"/>
      <c r="F252" s="185"/>
      <c r="G252" s="185"/>
      <c r="H252" s="185"/>
    </row>
    <row r="253" spans="1:8" ht="15" customHeight="1">
      <c r="A253" s="184"/>
      <c r="B253" s="185"/>
      <c r="C253" s="185"/>
      <c r="D253" s="185"/>
      <c r="E253" s="185"/>
      <c r="F253" s="185"/>
      <c r="G253" s="185"/>
      <c r="H253" s="185"/>
    </row>
    <row r="254" spans="1:8" ht="15" customHeight="1">
      <c r="A254" s="184"/>
      <c r="B254" s="185"/>
      <c r="C254" s="185"/>
      <c r="D254" s="185"/>
      <c r="E254" s="185"/>
      <c r="F254" s="185"/>
      <c r="G254" s="185"/>
      <c r="H254" s="185"/>
    </row>
    <row r="255" spans="1:8" ht="15" customHeight="1">
      <c r="A255" s="184"/>
      <c r="B255" s="185"/>
      <c r="C255" s="185"/>
      <c r="D255" s="185"/>
      <c r="E255" s="185"/>
      <c r="F255" s="185"/>
      <c r="G255" s="185"/>
      <c r="H255" s="185"/>
    </row>
    <row r="256" spans="1:8" ht="15" customHeight="1">
      <c r="A256" s="184"/>
      <c r="B256" s="185"/>
      <c r="C256" s="185"/>
      <c r="D256" s="185"/>
      <c r="E256" s="185"/>
      <c r="F256" s="185"/>
      <c r="G256" s="185"/>
      <c r="H256" s="185"/>
    </row>
    <row r="257" spans="1:8" ht="15" customHeight="1">
      <c r="A257" s="184"/>
      <c r="B257" s="185"/>
      <c r="C257" s="185"/>
      <c r="D257" s="185"/>
      <c r="E257" s="185"/>
      <c r="F257" s="185"/>
      <c r="G257" s="185"/>
      <c r="H257" s="185"/>
    </row>
    <row r="258" spans="1:8" ht="15" customHeight="1">
      <c r="A258" s="184"/>
      <c r="B258" s="185"/>
      <c r="C258" s="185"/>
      <c r="D258" s="185"/>
      <c r="E258" s="185"/>
      <c r="F258" s="185"/>
      <c r="G258" s="185"/>
      <c r="H258" s="185"/>
    </row>
    <row r="259" spans="1:8" ht="15" customHeight="1">
      <c r="A259" s="184"/>
      <c r="B259" s="185"/>
      <c r="C259" s="185"/>
      <c r="D259" s="185"/>
      <c r="E259" s="185"/>
      <c r="F259" s="185"/>
      <c r="G259" s="185"/>
      <c r="H259" s="185"/>
    </row>
    <row r="260" spans="1:8" ht="15" customHeight="1">
      <c r="A260" s="184"/>
      <c r="B260" s="185"/>
      <c r="C260" s="185"/>
      <c r="D260" s="185"/>
      <c r="E260" s="185"/>
      <c r="F260" s="185"/>
      <c r="G260" s="185"/>
      <c r="H260" s="185"/>
    </row>
    <row r="261" spans="1:8" ht="15" customHeight="1">
      <c r="A261" s="184"/>
      <c r="B261" s="185"/>
      <c r="C261" s="185"/>
      <c r="D261" s="185"/>
      <c r="E261" s="185"/>
      <c r="F261" s="185"/>
      <c r="G261" s="185"/>
      <c r="H261" s="185"/>
    </row>
    <row r="262" spans="1:8" ht="15" customHeight="1">
      <c r="A262" s="184"/>
      <c r="B262" s="185"/>
      <c r="C262" s="185"/>
      <c r="D262" s="185"/>
      <c r="E262" s="185"/>
      <c r="F262" s="185"/>
      <c r="G262" s="185"/>
      <c r="H262" s="185"/>
    </row>
    <row r="263" spans="1:8" ht="15" customHeight="1">
      <c r="A263" s="184"/>
      <c r="B263" s="185"/>
      <c r="C263" s="185"/>
      <c r="D263" s="185"/>
      <c r="E263" s="185"/>
      <c r="F263" s="185"/>
      <c r="G263" s="185"/>
      <c r="H263" s="185"/>
    </row>
    <row r="264" spans="1:8" ht="15" customHeight="1">
      <c r="A264" s="184"/>
      <c r="B264" s="185"/>
      <c r="C264" s="185"/>
      <c r="D264" s="185"/>
      <c r="E264" s="185"/>
      <c r="F264" s="185"/>
      <c r="G264" s="185"/>
      <c r="H264" s="185"/>
    </row>
    <row r="265" spans="1:8" ht="15" customHeight="1">
      <c r="A265" s="184"/>
      <c r="B265" s="185"/>
      <c r="C265" s="185"/>
      <c r="D265" s="185"/>
      <c r="E265" s="185"/>
      <c r="F265" s="185"/>
      <c r="G265" s="185"/>
      <c r="H265" s="185"/>
    </row>
    <row r="266" spans="1:8" ht="15" customHeight="1">
      <c r="A266" s="184"/>
      <c r="B266" s="185"/>
      <c r="C266" s="185"/>
      <c r="D266" s="185"/>
      <c r="E266" s="185"/>
      <c r="F266" s="185"/>
      <c r="G266" s="185"/>
      <c r="H266" s="185"/>
    </row>
    <row r="267" spans="1:8" ht="15" customHeight="1">
      <c r="A267" s="184"/>
      <c r="B267" s="185"/>
      <c r="C267" s="185"/>
      <c r="D267" s="185"/>
      <c r="E267" s="185"/>
      <c r="F267" s="185"/>
      <c r="G267" s="185"/>
      <c r="H267" s="185"/>
    </row>
    <row r="268" spans="1:8" ht="15" customHeight="1">
      <c r="A268" s="184"/>
      <c r="B268" s="185"/>
      <c r="C268" s="185"/>
      <c r="D268" s="185"/>
      <c r="E268" s="185"/>
      <c r="F268" s="185"/>
      <c r="G268" s="185"/>
      <c r="H268" s="185"/>
    </row>
    <row r="269" spans="1:8" ht="15" customHeight="1">
      <c r="A269" s="184"/>
      <c r="B269" s="185"/>
      <c r="C269" s="185"/>
      <c r="D269" s="185"/>
      <c r="E269" s="185"/>
      <c r="F269" s="185"/>
      <c r="G269" s="185"/>
      <c r="H269" s="185"/>
    </row>
    <row r="270" spans="1:8" ht="15" customHeight="1">
      <c r="A270" s="184"/>
      <c r="B270" s="185"/>
      <c r="C270" s="185"/>
      <c r="D270" s="185"/>
      <c r="E270" s="185"/>
      <c r="F270" s="185"/>
      <c r="G270" s="185"/>
      <c r="H270" s="185"/>
    </row>
    <row r="271" spans="1:8" ht="15" customHeight="1">
      <c r="A271" s="184"/>
      <c r="B271" s="185"/>
      <c r="C271" s="185"/>
      <c r="D271" s="185"/>
      <c r="E271" s="185"/>
      <c r="F271" s="185"/>
      <c r="G271" s="185"/>
      <c r="H271" s="185"/>
    </row>
    <row r="272" spans="1:8" ht="15" customHeight="1">
      <c r="A272" s="184"/>
      <c r="B272" s="185"/>
      <c r="C272" s="185"/>
      <c r="D272" s="185"/>
      <c r="E272" s="185"/>
      <c r="F272" s="185"/>
      <c r="G272" s="185"/>
      <c r="H272" s="185"/>
    </row>
    <row r="273" spans="1:8" ht="15" customHeight="1">
      <c r="A273" s="184"/>
      <c r="B273" s="185"/>
      <c r="C273" s="185"/>
      <c r="D273" s="185"/>
      <c r="E273" s="185"/>
      <c r="F273" s="185"/>
      <c r="G273" s="185"/>
      <c r="H273" s="185"/>
    </row>
    <row r="274" spans="1:8" ht="15" customHeight="1">
      <c r="A274" s="184"/>
      <c r="B274" s="185"/>
      <c r="C274" s="185"/>
      <c r="D274" s="185"/>
      <c r="E274" s="185"/>
      <c r="F274" s="185"/>
      <c r="G274" s="185"/>
      <c r="H274" s="185"/>
    </row>
    <row r="275" spans="1:8" ht="15" customHeight="1">
      <c r="A275" s="184"/>
      <c r="B275" s="185"/>
      <c r="C275" s="185"/>
      <c r="D275" s="185"/>
      <c r="E275" s="185"/>
      <c r="F275" s="185"/>
      <c r="G275" s="185"/>
      <c r="H275" s="185"/>
    </row>
    <row r="276" spans="1:8" ht="15" customHeight="1">
      <c r="A276" s="184"/>
      <c r="B276" s="185"/>
      <c r="C276" s="185"/>
      <c r="D276" s="185"/>
      <c r="E276" s="185"/>
      <c r="F276" s="185"/>
      <c r="G276" s="185"/>
      <c r="H276" s="185"/>
    </row>
    <row r="277" spans="1:8" ht="15" customHeight="1">
      <c r="A277" s="184"/>
      <c r="B277" s="185"/>
      <c r="C277" s="185"/>
      <c r="D277" s="185"/>
      <c r="E277" s="185"/>
      <c r="F277" s="185"/>
      <c r="G277" s="185"/>
      <c r="H277" s="185"/>
    </row>
    <row r="278" spans="1:8" ht="15" customHeight="1">
      <c r="A278" s="184"/>
      <c r="B278" s="185"/>
      <c r="C278" s="185"/>
      <c r="D278" s="185"/>
      <c r="E278" s="185"/>
      <c r="F278" s="185"/>
      <c r="G278" s="185"/>
      <c r="H278" s="185"/>
    </row>
    <row r="279" spans="1:8" ht="15" customHeight="1">
      <c r="A279" s="184"/>
      <c r="B279" s="185"/>
      <c r="C279" s="185"/>
      <c r="D279" s="185"/>
      <c r="E279" s="185"/>
      <c r="F279" s="185"/>
      <c r="G279" s="185"/>
      <c r="H279" s="185"/>
    </row>
    <row r="280" spans="1:8" ht="15" customHeight="1">
      <c r="A280" s="184"/>
      <c r="B280" s="185"/>
      <c r="C280" s="185"/>
      <c r="D280" s="185"/>
      <c r="E280" s="185"/>
      <c r="F280" s="185"/>
      <c r="G280" s="185"/>
      <c r="H280" s="185"/>
    </row>
    <row r="281" spans="1:8" ht="15" customHeight="1">
      <c r="A281" s="184"/>
      <c r="B281" s="185"/>
      <c r="C281" s="185"/>
      <c r="D281" s="185"/>
      <c r="E281" s="185"/>
      <c r="F281" s="185"/>
      <c r="G281" s="185"/>
      <c r="H281" s="185"/>
    </row>
    <row r="282" spans="1:8" ht="15" customHeight="1">
      <c r="A282" s="184"/>
      <c r="B282" s="185"/>
      <c r="C282" s="185"/>
      <c r="D282" s="185"/>
      <c r="E282" s="185"/>
      <c r="F282" s="185"/>
      <c r="G282" s="185"/>
      <c r="H282" s="185"/>
    </row>
    <row r="283" spans="1:8" ht="15" customHeight="1">
      <c r="A283" s="184"/>
      <c r="B283" s="185"/>
      <c r="C283" s="185"/>
      <c r="D283" s="185"/>
      <c r="E283" s="185"/>
      <c r="F283" s="185"/>
      <c r="G283" s="185"/>
      <c r="H283" s="185"/>
    </row>
    <row r="284" spans="1:8" ht="15" customHeight="1">
      <c r="A284" s="184"/>
      <c r="B284" s="185"/>
      <c r="C284" s="185"/>
      <c r="D284" s="185"/>
      <c r="E284" s="185"/>
      <c r="F284" s="185"/>
      <c r="G284" s="185"/>
      <c r="H284" s="185"/>
    </row>
    <row r="285" spans="1:8" ht="15" customHeight="1">
      <c r="A285" s="184"/>
      <c r="B285" s="185"/>
      <c r="C285" s="185"/>
      <c r="D285" s="185"/>
      <c r="E285" s="185"/>
      <c r="F285" s="185"/>
      <c r="G285" s="185"/>
      <c r="H285" s="185"/>
    </row>
    <row r="286" spans="1:8" ht="15" customHeight="1">
      <c r="A286" s="184"/>
      <c r="B286" s="185"/>
      <c r="C286" s="185"/>
      <c r="D286" s="185"/>
      <c r="E286" s="185"/>
      <c r="F286" s="185"/>
      <c r="G286" s="185"/>
      <c r="H286" s="185"/>
    </row>
    <row r="287" spans="1:8" ht="15" customHeight="1">
      <c r="A287" s="184"/>
      <c r="B287" s="185"/>
      <c r="C287" s="185"/>
      <c r="D287" s="185"/>
      <c r="E287" s="185"/>
      <c r="F287" s="185"/>
      <c r="G287" s="185"/>
      <c r="H287" s="185"/>
    </row>
    <row r="288" spans="1:8" ht="15" customHeight="1">
      <c r="A288" s="184"/>
      <c r="B288" s="185"/>
      <c r="C288" s="185"/>
      <c r="D288" s="185"/>
      <c r="E288" s="185"/>
      <c r="F288" s="185"/>
      <c r="G288" s="185"/>
      <c r="H288" s="185"/>
    </row>
  </sheetData>
  <sheetProtection algorithmName="SHA-512" hashValue="Nkus/XqaAme4BRZoVYvZak7iaKFXC0XvOlXS36wSjfhT9FvxGBaCpCrR9hzRKf6iJESmtuMq6p6A/8fCMhuj5A==" saltValue="zalrpA7dInLIEYc3bSIlYw==" spinCount="100000" sheet="1" objects="1" scenarios="1" sort="0" autoFilter="0" pivotTables="0"/>
  <autoFilter ref="A5:H220" xr:uid="{00000000-0001-0000-0000-000000000000}">
    <sortState xmlns:xlrd2="http://schemas.microsoft.com/office/spreadsheetml/2017/richdata2" ref="A6:H220">
      <sortCondition descending="1" ref="G5:G220"/>
    </sortState>
  </autoFilter>
  <sortState xmlns:xlrd2="http://schemas.microsoft.com/office/spreadsheetml/2017/richdata2" ref="A16:H202">
    <sortCondition ref="D16:D202"/>
    <sortCondition ref="G16:G202"/>
  </sortState>
  <mergeCells count="2">
    <mergeCell ref="D1:G1"/>
    <mergeCell ref="D2:G2"/>
  </mergeCells>
  <phoneticPr fontId="28" type="noConversion"/>
  <hyperlinks>
    <hyperlink ref="H149" r:id="rId1" xr:uid="{B94BC568-6815-45C8-95DC-2D07FDA3DE2D}"/>
    <hyperlink ref="H47" r:id="rId2" xr:uid="{B8E8A5FC-0419-4AD2-81F0-B7C1E42D5629}"/>
    <hyperlink ref="H178" r:id="rId3" xr:uid="{1F68E3C4-242F-48B6-BAC4-B99C07D9F663}"/>
    <hyperlink ref="H43" r:id="rId4" xr:uid="{F897C3BC-7804-48EF-9CE2-508391639E8F}"/>
    <hyperlink ref="H80" r:id="rId5" xr:uid="{453CD5E0-3D62-4060-84BF-E4380456B579}"/>
    <hyperlink ref="H151" r:id="rId6" xr:uid="{D7CEEB4F-E95F-4C24-B801-A99D7D6EC7C9}"/>
    <hyperlink ref="H51" r:id="rId7" xr:uid="{AF112C78-CEEA-43BF-AF43-0C189CB99BE1}"/>
    <hyperlink ref="H148" r:id="rId8" xr:uid="{52E071D3-7295-4305-BDB4-534CDC1E9047}"/>
    <hyperlink ref="H174" r:id="rId9" xr:uid="{A560037D-3C69-4FB0-8884-FCCEE838EA86}"/>
    <hyperlink ref="H172" r:id="rId10" xr:uid="{F723633E-0CBA-4436-A2A2-C090B0CB91DD}"/>
    <hyperlink ref="H173" r:id="rId11" xr:uid="{60D27C24-CB34-46BA-A641-A2DB26A0E981}"/>
    <hyperlink ref="H41" r:id="rId12" xr:uid="{66A4C557-5DA6-4E54-A7FC-CC2DFD12D0E9}"/>
    <hyperlink ref="H111" r:id="rId13" xr:uid="{C654F7C3-8317-417A-8834-D7AEDAE2A9E3}"/>
    <hyperlink ref="H136" r:id="rId14" xr:uid="{9902E30D-2240-4D67-BB30-6850E1B04660}"/>
    <hyperlink ref="H135" r:id="rId15" xr:uid="{67D54A7D-6F1C-484D-922B-E98562CA78ED}"/>
    <hyperlink ref="H78" r:id="rId16" xr:uid="{90F0C3F4-C4BE-4597-9BFE-99EEE2DE8250}"/>
    <hyperlink ref="H120" r:id="rId17" xr:uid="{7ACCE7A9-2E8D-4C8B-8406-E6B3CBFA877E}"/>
    <hyperlink ref="H147" r:id="rId18" xr:uid="{ABF667F8-71E8-4D63-93E8-1F8391CFC0BF}"/>
    <hyperlink ref="H134" r:id="rId19" xr:uid="{198EE8AD-06DD-416E-A0CB-0053C6EE7BA6}"/>
    <hyperlink ref="H40" r:id="rId20" xr:uid="{53F98190-3614-4EF6-BD0A-A15FC9D1F80C}"/>
    <hyperlink ref="H168" r:id="rId21" xr:uid="{815413F5-04BF-451E-A3D6-AF84AD5188A3}"/>
    <hyperlink ref="H61" r:id="rId22" xr:uid="{28605EB7-295E-40CC-891D-781717375542}"/>
    <hyperlink ref="H59" r:id="rId23" xr:uid="{43DDB3CB-79AF-4CCB-9432-C17249332EEB}"/>
    <hyperlink ref="H57" r:id="rId24" xr:uid="{1F40A12E-5F61-49F9-B6E6-79AF2CD8E532}"/>
    <hyperlink ref="H107" r:id="rId25" xr:uid="{849763F9-E677-4DBC-9E97-5C9CC7D67B0C}"/>
    <hyperlink ref="H128" r:id="rId26" xr:uid="{98A407D8-9064-4E10-87E2-BF7E1AA78271}"/>
    <hyperlink ref="H38" r:id="rId27" xr:uid="{BCDCB3AC-6E25-48A1-90BB-620FBDFFAD1D}"/>
    <hyperlink ref="H167" r:id="rId28" xr:uid="{0A16877E-39E7-4696-B817-55D974295332}"/>
    <hyperlink ref="H88" r:id="rId29" xr:uid="{664C4B56-4BFD-45D4-9BA8-7254DF21044D}"/>
    <hyperlink ref="H129" r:id="rId30" xr:uid="{24646DFD-F41A-41FD-8F3A-1A70FC071C3D}"/>
    <hyperlink ref="H46" r:id="rId31" xr:uid="{12E69015-7BD6-4C30-A2D6-4E45656CE501}"/>
    <hyperlink ref="H143" r:id="rId32" xr:uid="{FF98C2E3-696E-43AA-A91E-688C5A0EEA49}"/>
    <hyperlink ref="H142" r:id="rId33" xr:uid="{6019F8B1-59DE-4D04-BDF7-10E3011AF866}"/>
    <hyperlink ref="H166" r:id="rId34" xr:uid="{C7C57188-1F15-4C6E-942A-38DE4601F584}"/>
    <hyperlink ref="H34" r:id="rId35" xr:uid="{DBC6CB3F-2292-44F4-AF2F-F2A7D497C11E}"/>
    <hyperlink ref="H162" r:id="rId36" xr:uid="{1152BAE0-8474-4358-834F-8EC579B351BE}"/>
    <hyperlink ref="H36" r:id="rId37" xr:uid="{4532D787-A48C-41BC-988E-11F6760B9669}"/>
    <hyperlink ref="H177" r:id="rId38" xr:uid="{C51283BF-106C-4DE0-8ACA-782FF0309626}"/>
    <hyperlink ref="H139" r:id="rId39" xr:uid="{67E26827-D068-44CA-BCA5-20A5B76BC9CA}"/>
    <hyperlink ref="H39" r:id="rId40" xr:uid="{47D3AB8B-A8E5-4B84-90DD-6300E1BF561C}"/>
    <hyperlink ref="H24" r:id="rId41" xr:uid="{6B828B44-7538-4E93-905B-66969E5075BD}"/>
    <hyperlink ref="H25" r:id="rId42" xr:uid="{26C1C33F-6379-4CC8-8A84-62220B05F62E}"/>
    <hyperlink ref="H26" r:id="rId43" xr:uid="{DD87B0BC-4442-4480-B4B5-BB02350D37BA}"/>
    <hyperlink ref="H123" r:id="rId44" xr:uid="{C24C2C7A-E5D0-4A1D-8244-4B53992F5C7E}"/>
    <hyperlink ref="H35" r:id="rId45" xr:uid="{E0DF131F-E164-4A8D-B7C1-94425E5A7678}"/>
    <hyperlink ref="H29" r:id="rId46" xr:uid="{EB2F43D4-240C-4638-B974-F26B876C3EF5}"/>
    <hyperlink ref="H27" r:id="rId47" xr:uid="{C69C9980-69AD-4877-ACFB-6616BE895CCD}"/>
    <hyperlink ref="H28" r:id="rId48" xr:uid="{A628D521-C866-419A-B355-379AF4BD5A9C}"/>
    <hyperlink ref="H163" r:id="rId49" xr:uid="{47237BEA-5140-42C6-BAB2-E3DCB19D7671}"/>
    <hyperlink ref="H42" r:id="rId50" xr:uid="{04398EF9-C8F1-4371-A12E-39A188319559}"/>
    <hyperlink ref="H179" r:id="rId51" xr:uid="{C76743F0-1E70-4CCF-B72B-AE45BFC95478}"/>
    <hyperlink ref="H164" r:id="rId52" xr:uid="{A7E8C413-DAF0-4411-970E-C9F7D848C840}"/>
    <hyperlink ref="H161" r:id="rId53" xr:uid="{DDA69A9F-A259-40D0-AE56-0AE5CE615C9F}"/>
    <hyperlink ref="H160:H164" r:id="rId54" display="https://edocs.puc.state.or.us/efdocs/HAH/um1930hah162612.pdf" xr:uid="{FC423877-1C91-4D46-ABF6-6F23C008DDA2}"/>
    <hyperlink ref="H157" r:id="rId55" xr:uid="{647A9484-5662-4248-A785-8D7088F80527}"/>
    <hyperlink ref="H156" r:id="rId56" xr:uid="{A84C30E3-F95D-4402-8BD6-36AF1A9F86BC}"/>
    <hyperlink ref="H155" r:id="rId57" xr:uid="{2FC4107C-BAE5-45A8-A50D-F207CCC2496E}"/>
    <hyperlink ref="H153" r:id="rId58" xr:uid="{4D222433-F664-4FDB-8D68-EFFDEFDC545A}"/>
    <hyperlink ref="H141" r:id="rId59" xr:uid="{184ADF1A-FD38-4A30-8BAA-3B097ACEA351}"/>
    <hyperlink ref="H130" r:id="rId60" xr:uid="{F9B03E0F-FAC6-4C10-9326-0BA1780C0B3D}"/>
    <hyperlink ref="H125" r:id="rId61" xr:uid="{6AA2FD79-4F60-42B1-8EA7-B90A2EF3F7BB}"/>
    <hyperlink ref="H127" r:id="rId62" xr:uid="{99C23CB1-892D-40D5-BA0A-35A19F122B24}"/>
    <hyperlink ref="H126" r:id="rId63" xr:uid="{F34A708F-D392-4169-8C94-7F07E6983FBA}"/>
    <hyperlink ref="H122" r:id="rId64" xr:uid="{E59ADD21-33CD-47D0-A987-F5B02BE68950}"/>
    <hyperlink ref="H116" r:id="rId65" xr:uid="{C1F1D63B-1439-45EF-9A75-6982DF667ECE}"/>
    <hyperlink ref="H119" r:id="rId66" xr:uid="{DC8F590D-52E6-4783-9F82-61FAE04D6765}"/>
    <hyperlink ref="H117" r:id="rId67" xr:uid="{62C28274-5E60-4D0E-B5C9-A837763E09C2}"/>
    <hyperlink ref="H118" r:id="rId68" xr:uid="{E3A29289-BCC3-45B7-9E3B-2C036A782563}"/>
    <hyperlink ref="H114" r:id="rId69" xr:uid="{6DEC7E34-D54D-4591-92E9-EA7113353CCE}"/>
    <hyperlink ref="H115" r:id="rId70" xr:uid="{106B9667-D860-42DB-89E0-74012B8B67B9}"/>
    <hyperlink ref="H113" r:id="rId71" xr:uid="{02E35BFF-DBC0-4D1A-9A9C-BDC7424140C1}"/>
    <hyperlink ref="H112" r:id="rId72" xr:uid="{94E568EF-E399-46D4-8EFF-48307200C02D}"/>
    <hyperlink ref="H109" r:id="rId73" xr:uid="{C89163F0-863B-40AC-BA50-87BBB67B0198}"/>
    <hyperlink ref="H110" r:id="rId74" xr:uid="{ACD09D59-9167-4F76-9ECE-4A579A3C6509}"/>
    <hyperlink ref="H94:H96" r:id="rId75" display="https://edocs.puc.state.or.us/efdocs/HAH/um1930hah10130.pdf" xr:uid="{D5DFCE47-D69F-4C15-80F6-B381063DE545}"/>
    <hyperlink ref="H98" r:id="rId76" xr:uid="{15DF9646-1492-4A7D-841E-F5442143132D}"/>
    <hyperlink ref="H97" r:id="rId77" xr:uid="{CD7F76B2-B5D6-45AC-BCF8-413D85D2182A}"/>
    <hyperlink ref="H91" r:id="rId78" xr:uid="{B8A40F45-84B5-4280-9CA0-322EF0137F95}"/>
    <hyperlink ref="H81:H83" r:id="rId79" display="https://edocs.puc.state.or.us/efdocs/HAH/um1930hah111830.pdf" xr:uid="{E0AA7A15-B30A-4C51-852D-D3F9104BD603}"/>
    <hyperlink ref="H84" r:id="rId80" xr:uid="{266B2F8C-9CCC-4546-88EA-CE2B62C743AF}"/>
    <hyperlink ref="H83" r:id="rId81" xr:uid="{A231A323-BFFF-4A2F-B7E4-9B684DB7F692}"/>
    <hyperlink ref="H77" r:id="rId82" xr:uid="{371FB2A8-7BDB-4B28-B6D3-2B4945A2482F}"/>
    <hyperlink ref="H76" r:id="rId83" xr:uid="{B686EC9C-BFF4-4E52-A1F3-9825CD6325B9}"/>
    <hyperlink ref="H75" r:id="rId84" xr:uid="{D902413A-9D2B-4C41-B262-35A2C101A03F}"/>
    <hyperlink ref="H71" r:id="rId85" xr:uid="{A5FEB7AF-90C7-4704-8245-865F57971DDA}"/>
    <hyperlink ref="H65:H66" r:id="rId86" display="https://edocs.puc.state.or.us/efdocs/HAH/um1930hah152727.pdf" xr:uid="{F18A4EB8-11D5-49F8-B4D2-55F1A058A17B}"/>
    <hyperlink ref="H73" r:id="rId87" xr:uid="{26A0A6F6-F955-4C0E-AC6A-047323FB09FD}"/>
    <hyperlink ref="H70" r:id="rId88" xr:uid="{D6DE28B3-8DBD-4330-9537-9E718A7A1629}"/>
    <hyperlink ref="H69" r:id="rId89" xr:uid="{1C39D5D2-3956-4A57-86DA-26B6EA0A4199}"/>
    <hyperlink ref="H68" r:id="rId90" xr:uid="{7712FBC2-716F-4BFD-9636-FAE6917FA8CA}"/>
    <hyperlink ref="H67" r:id="rId91" xr:uid="{369459C9-D7EE-4BF8-A1AA-BFFF9606E20D}"/>
    <hyperlink ref="H66" r:id="rId92" xr:uid="{9F76960D-ED68-40C4-ACE9-4EAE5D2AD350}"/>
    <hyperlink ref="H63" r:id="rId93" xr:uid="{DE76CCC8-7FC0-4076-96F2-12935057580B}"/>
    <hyperlink ref="H62" r:id="rId94" xr:uid="{312B5403-5377-4DF9-A20C-B656F9960A7D}"/>
    <hyperlink ref="H56" r:id="rId95" xr:uid="{F898ED12-01EC-4D31-BB9B-B32DB57A3479}"/>
    <hyperlink ref="H55" r:id="rId96" xr:uid="{2B01D073-C0D1-4298-A6A9-BC148408F3C8}"/>
    <hyperlink ref="H54" r:id="rId97" xr:uid="{C371CF41-4E29-457B-8400-DC2DD8BAAAA8}"/>
    <hyperlink ref="H49" r:id="rId98" xr:uid="{3DC16A7B-0617-4204-986D-6355B7322353}"/>
    <hyperlink ref="H30:H32" r:id="rId99" display="https://edocs.puc.state.or.us/efdocs/HAH/um1930hah15137.pdf" xr:uid="{B0A8D53E-6AD9-4A1E-A213-400F0C75B8FF}"/>
    <hyperlink ref="H48" r:id="rId100" xr:uid="{782FBAAE-F2B9-473D-83A0-3D87CC1DD4B8}"/>
    <hyperlink ref="H37" r:id="rId101" xr:uid="{C67F1BA4-8475-47D7-9131-B861CAC7AD70}"/>
    <hyperlink ref="H31" r:id="rId102" xr:uid="{132E36E9-65FA-4881-B710-C16EB800A07B}"/>
    <hyperlink ref="H30" r:id="rId103" xr:uid="{A564D394-2C28-4C2D-B47E-1CD6DF4DDA05}"/>
    <hyperlink ref="H33" r:id="rId104" xr:uid="{FB7F5CAB-8734-43C2-89BD-7DE26B46CE56}"/>
    <hyperlink ref="H17" r:id="rId105" xr:uid="{68107B9B-E5D8-480C-9A78-73C43FC9F580}"/>
    <hyperlink ref="H23" r:id="rId106" xr:uid="{ED82A20B-9E17-4582-861D-01B7073820D3}"/>
    <hyperlink ref="H22" r:id="rId107" xr:uid="{51BED0FA-5691-4D34-B492-17B84EA73267}"/>
    <hyperlink ref="H79" r:id="rId108" xr:uid="{B6CF11AE-1CC4-4415-BB9F-926E41DCA39E}"/>
    <hyperlink ref="H16" r:id="rId109" xr:uid="{AD0651CB-9880-4247-B793-C1E0F511449B}"/>
    <hyperlink ref="H144" r:id="rId110" xr:uid="{6718D2CA-91B0-4ADF-89A7-50B5189492E1}"/>
    <hyperlink ref="H21" r:id="rId111" xr:uid="{FF951CD4-018E-4D4B-847E-363D81AE6A4C}"/>
    <hyperlink ref="H20" r:id="rId112" xr:uid="{B6622366-AD20-4808-9028-D70DF0534E13}"/>
    <hyperlink ref="H19" r:id="rId113" xr:uid="{1DCEA7BF-AC1C-4211-AAEF-F006BB13994D}"/>
    <hyperlink ref="H165" r:id="rId114" xr:uid="{91CDBE8F-81A1-4553-B086-85014A561A3D}"/>
    <hyperlink ref="H52" r:id="rId115" xr:uid="{097AD483-E78E-4459-A2BB-506AA0E8ADE2}"/>
    <hyperlink ref="H60" r:id="rId116" xr:uid="{7E5ACBBF-E39E-49FE-8EAA-5E1DFCD2FD36}"/>
    <hyperlink ref="H159" r:id="rId117" xr:uid="{9901A2A2-5D0D-4542-AF64-5DFBC60A8D0F}"/>
    <hyperlink ref="H89" r:id="rId118" xr:uid="{1613F2AF-73B4-4DE2-8DC2-984C24141906}"/>
    <hyperlink ref="H90" r:id="rId119" xr:uid="{FCEDCFCF-3B30-4865-A2C5-7FC52BE63481}"/>
    <hyperlink ref="H150" r:id="rId120" xr:uid="{A02861D4-504A-4594-92C2-E65AA3A5490C}"/>
    <hyperlink ref="H64" r:id="rId121" xr:uid="{AB044EFA-2E3A-48F3-8A5C-EB1F4010B23C}"/>
    <hyperlink ref="H65" r:id="rId122" xr:uid="{FC13F585-BC8B-46C7-8A42-A0C023F4C14A}"/>
    <hyperlink ref="H160" r:id="rId123" xr:uid="{D9C05BCC-9D7B-4835-B513-1E28923C7102}"/>
    <hyperlink ref="H121" r:id="rId124" xr:uid="{C969084A-7F5F-45B0-9AC6-5EFE3DBF5667}"/>
    <hyperlink ref="H152" r:id="rId125" xr:uid="{89E3D630-B5AC-4E99-9D6B-00EDE16C063A}"/>
    <hyperlink ref="H86" r:id="rId126" xr:uid="{90DF4A9D-A2F5-4AA3-932C-6EA7445BAF6F}"/>
    <hyperlink ref="H74" r:id="rId127" xr:uid="{5F1BF2E0-8F78-433D-AF08-1CD772DB1374}"/>
    <hyperlink ref="H87" r:id="rId128" xr:uid="{9D9C2595-F02D-4843-8AEC-8EE079430C02}"/>
    <hyperlink ref="H140" r:id="rId129" xr:uid="{FE0BB5EC-56A3-4D5C-81B4-DB3EB8AB0DC2}"/>
    <hyperlink ref="H106" r:id="rId130" xr:uid="{159673A6-2B31-48EE-AA1E-4F4BA046575F}"/>
    <hyperlink ref="H158" r:id="rId131" xr:uid="{A929E819-DD96-4AEB-BB54-EEA2B27C2813}"/>
    <hyperlink ref="H145" r:id="rId132" xr:uid="{AE922284-57F2-4AD1-9E7E-2ADE72B81F0A}"/>
    <hyperlink ref="H95" r:id="rId133" xr:uid="{7C972A84-37AB-48F3-AFAD-EB842CF11996}"/>
    <hyperlink ref="H96" r:id="rId134" xr:uid="{0096FF79-6976-4D2F-B3FF-486962D4C0AE}"/>
    <hyperlink ref="H94" r:id="rId135" xr:uid="{7C63A227-231A-4141-9E9E-F68E1BE7AD52}"/>
    <hyperlink ref="H93" r:id="rId136" xr:uid="{D81DBF48-1BB5-43E8-8650-4E865FBCCD2E}"/>
    <hyperlink ref="H92" r:id="rId137" xr:uid="{715E5A1D-6066-4067-BAF3-BFABADF42D5A}"/>
    <hyperlink ref="H191" r:id="rId138" xr:uid="{6326218F-A5B8-44B0-80BF-1F6A35ED2DDB}"/>
    <hyperlink ref="H188" r:id="rId139" xr:uid="{C165ECF5-D98E-4729-95DC-51182834F920}"/>
    <hyperlink ref="H189" r:id="rId140" xr:uid="{D91B59BE-CC8A-4287-BFCC-6E5B08412D8E}"/>
    <hyperlink ref="H180" r:id="rId141" xr:uid="{DBA5861F-98B7-4B41-BBBD-D892F543789C}"/>
    <hyperlink ref="H82" r:id="rId142" xr:uid="{913A144A-FAF5-4C8B-9213-AB25C21DEA0E}"/>
    <hyperlink ref="H81" r:id="rId143" xr:uid="{6F9E1CC7-764E-426C-890B-B96031F2D0FF}"/>
    <hyperlink ref="H53" r:id="rId144" xr:uid="{91846A7C-F1A6-4324-847C-AAFA8171C649}"/>
    <hyperlink ref="H195" r:id="rId145" xr:uid="{A4F80D2E-0828-4DB1-830A-4559F88A5E4F}"/>
    <hyperlink ref="H194" r:id="rId146" xr:uid="{973BCBEA-2B5F-4974-854D-D2CB2E5772B6}"/>
    <hyperlink ref="H192" r:id="rId147" xr:uid="{665ABBA9-BDA2-4A8E-A606-BEEBF1C11284}"/>
    <hyperlink ref="H196" r:id="rId148" xr:uid="{C09E1DE6-6FB8-49EC-A668-D125C9EDC95D}"/>
    <hyperlink ref="H193" r:id="rId149" xr:uid="{F3999654-3492-4092-9476-1BDD6E4F7A1B}"/>
    <hyperlink ref="H197" r:id="rId150" xr:uid="{16641AA4-A970-4CE1-BF2E-716D1B17F41B}"/>
    <hyperlink ref="H198" r:id="rId151" xr:uid="{743FDB8B-F5B3-48A2-8FDD-513E1F54536E}"/>
    <hyperlink ref="H200" r:id="rId152" xr:uid="{12D168AC-9412-4100-93DD-D505D45E152E}"/>
    <hyperlink ref="H205" r:id="rId153" xr:uid="{226042F2-8220-44BE-BBFF-C51D2C07DE48}"/>
    <hyperlink ref="H207" r:id="rId154" xr:uid="{9ACB1482-A449-4C2B-B8D8-03E36892C367}"/>
    <hyperlink ref="H208" r:id="rId155" xr:uid="{9042A143-31B0-4DBD-B432-BB6301B81D5B}"/>
    <hyperlink ref="H211" r:id="rId156" xr:uid="{6EF0F72A-FD12-4C0B-B5BD-DA2E5139B894}"/>
    <hyperlink ref="H212" r:id="rId157" xr:uid="{E2C03E53-7403-4BD4-85F2-6BC1C795DC4E}"/>
    <hyperlink ref="H210" r:id="rId158" xr:uid="{00B0CE4A-D13B-47EB-81F8-F7454284303E}"/>
    <hyperlink ref="H209" r:id="rId159" xr:uid="{2EF08B80-08F9-4696-A2C3-985326697EFF}"/>
    <hyperlink ref="H206" r:id="rId160" xr:uid="{075AF703-6F18-4E37-9273-77D4C3880FE4}"/>
    <hyperlink ref="H204" r:id="rId161" xr:uid="{1C104339-158E-43F0-A974-B940C8C1B106}"/>
    <hyperlink ref="H216" r:id="rId162" xr:uid="{D93A3BAB-085F-458A-9D22-621B09377F6C}"/>
    <hyperlink ref="H215" r:id="rId163" xr:uid="{B07CE953-938C-4F20-848B-857456F06982}"/>
    <hyperlink ref="H213" r:id="rId164" xr:uid="{0B076F3F-456F-4574-AE92-520C71257B9A}"/>
    <hyperlink ref="H214" r:id="rId165" xr:uid="{E2B7650E-2900-42A9-BE12-B9727A972077}"/>
    <hyperlink ref="H219" r:id="rId166" xr:uid="{F4F3A474-A9A6-4E7D-A761-7AD1FCB29B41}"/>
    <hyperlink ref="H220" r:id="rId167" xr:uid="{1A7DCFBB-2AC5-4AEA-831B-578DD94BC4A1}"/>
    <hyperlink ref="H218" r:id="rId168" xr:uid="{5C5237B0-83B8-4075-B83F-573FB2AE3040}"/>
    <hyperlink ref="H186" r:id="rId169" xr:uid="{1ACC92F8-DD46-4D08-92F7-A21B4F14BB68}"/>
    <hyperlink ref="H185" r:id="rId170" xr:uid="{8011845C-C0A2-403C-BEC4-EE9E9A2284F1}"/>
    <hyperlink ref="H184" r:id="rId171" xr:uid="{D2BB3B81-C9BE-4674-A01E-92080F3B62E1}"/>
    <hyperlink ref="H102" r:id="rId172" xr:uid="{142F943C-74DB-4F99-90FF-66C5958B0279}"/>
    <hyperlink ref="H103" r:id="rId173" xr:uid="{48E0698B-FE4D-4763-932B-6B33ECB95A82}"/>
    <hyperlink ref="H104" r:id="rId174" xr:uid="{E3A59433-B32A-495A-A393-910082B8CD88}"/>
    <hyperlink ref="H105" r:id="rId175" xr:uid="{7451F164-F74F-4063-9C91-08C4B72D3E50}"/>
    <hyperlink ref="H99" r:id="rId176" xr:uid="{FC9F7B9C-BE9B-4A0A-BCB4-44177AA91AE0}"/>
    <hyperlink ref="H100" r:id="rId177" xr:uid="{43300E39-73E0-46B6-8F06-B3EB574287CA}"/>
    <hyperlink ref="H101" r:id="rId178" xr:uid="{025270CA-6DA1-487E-831F-2D707AD42A7D}"/>
    <hyperlink ref="H182" r:id="rId179" xr:uid="{EFD4C332-024F-4C51-9C2A-33EC1C6AC439}"/>
    <hyperlink ref="H18" r:id="rId180" xr:uid="{1CCFD7DE-F0B1-4D5F-AA82-B828C6E56E31}"/>
    <hyperlink ref="H32" r:id="rId181" xr:uid="{51514055-ED67-467D-8B03-2705B2C82BA0}"/>
    <hyperlink ref="H201" r:id="rId182" xr:uid="{7DA6F26D-D3FB-4E28-A9F9-3A24C048D132}"/>
    <hyperlink ref="H202" r:id="rId183" xr:uid="{562586DB-C148-4DDB-A5EF-1A40EF67CE22}"/>
    <hyperlink ref="H203" r:id="rId184" xr:uid="{D47E2B73-0C6B-4417-B06F-42F803DC4596}"/>
    <hyperlink ref="H13" r:id="rId185" xr:uid="{3B8F2CC7-B035-44F6-AF11-DAB434302A32}"/>
    <hyperlink ref="H14" r:id="rId186" xr:uid="{537A4AD3-DE2B-4DBA-AA40-2FE1E91DEA92}"/>
    <hyperlink ref="H72" r:id="rId187" xr:uid="{3CF98CFC-DD2C-4485-9873-C20195F6B0A8}"/>
    <hyperlink ref="H199" r:id="rId188" xr:uid="{A890E91C-95C7-43CC-8E73-375D61DEBF16}"/>
    <hyperlink ref="H154" r:id="rId189" xr:uid="{9FA2458A-41EA-486D-AAD1-937AB921DDF8}"/>
    <hyperlink ref="H183" r:id="rId190" xr:uid="{BDE3B118-8A40-42E0-BDF8-3073E9A993DF}"/>
    <hyperlink ref="H44" r:id="rId191" xr:uid="{D2770A09-BA55-43DD-B226-F7AE69667475}"/>
    <hyperlink ref="H45" r:id="rId192" xr:uid="{71C63B53-5970-490B-8763-47716BCA703F}"/>
    <hyperlink ref="H217" r:id="rId193" xr:uid="{61AC41D3-4CA4-4523-8367-4B37C86A6C44}"/>
    <hyperlink ref="H181" r:id="rId194" xr:uid="{863B8A1B-88A5-455C-8E6C-12D11C39497A}"/>
    <hyperlink ref="H190" r:id="rId195" xr:uid="{568A65C8-107F-46F1-A0D6-59EC49C5E74F}"/>
    <hyperlink ref="H176" r:id="rId196" xr:uid="{3C4BCF8A-AF21-47B4-AAC4-0B5D00540357}"/>
    <hyperlink ref="H6" r:id="rId197" xr:uid="{EC72C860-77A5-44C9-AEE7-2AE9D0A60174}"/>
  </hyperlinks>
  <pageMargins left="0.7" right="0.7" top="0.75" bottom="0.75" header="0.3" footer="0.3"/>
  <pageSetup orientation="portrait" horizontalDpi="1200" verticalDpi="1200" r:id="rId198"/>
  <drawing r:id="rId19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C35D9-4356-4989-90DF-F013AF49A5A9}">
  <dimension ref="B2:B28"/>
  <sheetViews>
    <sheetView workbookViewId="0">
      <selection activeCell="D30" sqref="D30"/>
    </sheetView>
  </sheetViews>
  <sheetFormatPr defaultRowHeight="15"/>
  <sheetData>
    <row r="2" spans="2:2">
      <c r="B2" s="1" t="s">
        <v>654</v>
      </c>
    </row>
    <row r="3" spans="2:2">
      <c r="B3" t="s">
        <v>655</v>
      </c>
    </row>
    <row r="4" spans="2:2">
      <c r="B4" t="s">
        <v>656</v>
      </c>
    </row>
    <row r="5" spans="2:2">
      <c r="B5" t="s">
        <v>657</v>
      </c>
    </row>
    <row r="8" spans="2:2">
      <c r="B8" s="1" t="s">
        <v>658</v>
      </c>
    </row>
    <row r="9" spans="2:2">
      <c r="B9" t="s">
        <v>659</v>
      </c>
    </row>
    <row r="12" spans="2:2">
      <c r="B12" t="s">
        <v>660</v>
      </c>
    </row>
    <row r="13" spans="2:2">
      <c r="B13" t="s">
        <v>661</v>
      </c>
    </row>
    <row r="14" spans="2:2">
      <c r="B14" t="s">
        <v>662</v>
      </c>
    </row>
    <row r="17" spans="2:2">
      <c r="B17" s="1" t="s">
        <v>663</v>
      </c>
    </row>
    <row r="18" spans="2:2">
      <c r="B18" t="s">
        <v>664</v>
      </c>
    </row>
    <row r="19" spans="2:2">
      <c r="B19" t="s">
        <v>665</v>
      </c>
    </row>
    <row r="20" spans="2:2">
      <c r="B20" t="s">
        <v>666</v>
      </c>
    </row>
    <row r="21" spans="2:2">
      <c r="B21" t="s">
        <v>667</v>
      </c>
    </row>
    <row r="22" spans="2:2">
      <c r="B22" t="s">
        <v>668</v>
      </c>
    </row>
    <row r="23" spans="2:2">
      <c r="B23" t="s">
        <v>665</v>
      </c>
    </row>
    <row r="25" spans="2:2">
      <c r="B25" s="1" t="s">
        <v>669</v>
      </c>
    </row>
    <row r="27" spans="2:2">
      <c r="B27" t="s">
        <v>670</v>
      </c>
    </row>
    <row r="28" spans="2:2">
      <c r="B28" t="s">
        <v>671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1271-73A7-4CB9-9E68-B21166D56FE9}">
  <dimension ref="B2:C2"/>
  <sheetViews>
    <sheetView workbookViewId="0"/>
  </sheetViews>
  <sheetFormatPr defaultRowHeight="15"/>
  <cols>
    <col min="2" max="2" width="11.5703125" bestFit="1" customWidth="1"/>
    <col min="3" max="3" width="9.5703125" bestFit="1" customWidth="1"/>
  </cols>
  <sheetData>
    <row r="2" spans="2:3">
      <c r="B2" t="s">
        <v>672</v>
      </c>
      <c r="C2" s="28">
        <v>45383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CF34F-09EA-4C5B-9E50-4C921EA5C93D}">
  <dimension ref="B2:V6"/>
  <sheetViews>
    <sheetView workbookViewId="0"/>
  </sheetViews>
  <sheetFormatPr defaultColWidth="18.7109375" defaultRowHeight="12.75" customHeight="1"/>
  <cols>
    <col min="1" max="1" width="18.7109375" style="16"/>
    <col min="2" max="2" width="9.5703125" style="16" customWidth="1"/>
    <col min="3" max="3" width="11.28515625" style="16" customWidth="1"/>
    <col min="4" max="4" width="13.28515625" style="16" customWidth="1"/>
    <col min="5" max="5" width="15.5703125" style="16" customWidth="1"/>
    <col min="6" max="6" width="6.28515625" style="16" customWidth="1"/>
    <col min="7" max="7" width="10.7109375" style="16" customWidth="1"/>
    <col min="8" max="8" width="11.28515625" style="16" customWidth="1"/>
    <col min="9" max="9" width="11.7109375" style="16" customWidth="1"/>
    <col min="10" max="10" width="24.28515625" style="16" customWidth="1"/>
    <col min="11" max="11" width="10.7109375" style="16" customWidth="1"/>
    <col min="12" max="12" width="23.28515625" style="16" customWidth="1"/>
    <col min="13" max="13" width="33.28515625" style="16" customWidth="1"/>
    <col min="14" max="16384" width="18.7109375" style="16"/>
  </cols>
  <sheetData>
    <row r="2" spans="2:22" ht="51">
      <c r="B2" s="17" t="s">
        <v>673</v>
      </c>
      <c r="C2" s="17" t="s">
        <v>674</v>
      </c>
      <c r="D2" s="17" t="s">
        <v>37</v>
      </c>
      <c r="E2" s="17" t="s">
        <v>471</v>
      </c>
      <c r="F2" s="17" t="s">
        <v>4</v>
      </c>
      <c r="G2" s="17" t="s">
        <v>675</v>
      </c>
      <c r="H2" s="17" t="s">
        <v>676</v>
      </c>
      <c r="I2" s="17" t="s">
        <v>677</v>
      </c>
      <c r="J2" s="17" t="s">
        <v>678</v>
      </c>
      <c r="K2" s="17" t="s">
        <v>679</v>
      </c>
      <c r="L2" s="17" t="s">
        <v>680</v>
      </c>
      <c r="M2" s="17" t="s">
        <v>681</v>
      </c>
      <c r="O2" s="16" t="s">
        <v>682</v>
      </c>
      <c r="P2" s="16" t="s">
        <v>683</v>
      </c>
      <c r="Q2" s="16" t="s">
        <v>684</v>
      </c>
      <c r="R2" s="16" t="s">
        <v>685</v>
      </c>
      <c r="S2" s="16" t="s">
        <v>686</v>
      </c>
      <c r="T2" s="16" t="s">
        <v>687</v>
      </c>
      <c r="U2" s="16" t="s">
        <v>688</v>
      </c>
      <c r="V2" s="16" t="s">
        <v>689</v>
      </c>
    </row>
    <row r="3" spans="2:22" ht="99.75" customHeight="1">
      <c r="B3" s="22" t="s">
        <v>385</v>
      </c>
      <c r="C3" s="23" t="s">
        <v>386</v>
      </c>
      <c r="D3" s="22" t="s">
        <v>387</v>
      </c>
      <c r="E3" s="22" t="s">
        <v>507</v>
      </c>
      <c r="F3" s="23" t="s">
        <v>11</v>
      </c>
      <c r="G3" s="24">
        <v>44306</v>
      </c>
      <c r="H3" s="24">
        <v>45454</v>
      </c>
      <c r="I3" s="22" t="s">
        <v>494</v>
      </c>
      <c r="J3" s="22" t="s">
        <v>690</v>
      </c>
      <c r="K3" s="24">
        <v>45344</v>
      </c>
      <c r="L3" s="25" t="s">
        <v>506</v>
      </c>
      <c r="M3" s="26" t="s">
        <v>691</v>
      </c>
    </row>
    <row r="4" spans="2:22" ht="76.5">
      <c r="B4" s="18" t="s">
        <v>62</v>
      </c>
      <c r="C4" s="19" t="s">
        <v>63</v>
      </c>
      <c r="D4" s="18" t="s">
        <v>64</v>
      </c>
      <c r="E4" s="18" t="s">
        <v>505</v>
      </c>
      <c r="F4" s="19" t="s">
        <v>11</v>
      </c>
      <c r="G4" s="20">
        <v>44306</v>
      </c>
      <c r="H4" s="20">
        <v>45454</v>
      </c>
      <c r="I4" s="18" t="s">
        <v>494</v>
      </c>
      <c r="J4" s="16" t="s">
        <v>692</v>
      </c>
      <c r="K4" s="20">
        <v>45344</v>
      </c>
      <c r="L4" s="21" t="s">
        <v>506</v>
      </c>
      <c r="M4" s="18"/>
    </row>
    <row r="5" spans="2:22" ht="38.25">
      <c r="B5" s="18" t="s">
        <v>436</v>
      </c>
      <c r="C5" s="19" t="s">
        <v>437</v>
      </c>
      <c r="D5" s="18" t="s">
        <v>508</v>
      </c>
      <c r="E5" s="18" t="s">
        <v>508</v>
      </c>
      <c r="F5" s="19" t="s">
        <v>12</v>
      </c>
      <c r="G5" s="19"/>
      <c r="H5" s="19"/>
      <c r="I5" s="18" t="s">
        <v>509</v>
      </c>
      <c r="J5" s="18" t="s">
        <v>693</v>
      </c>
      <c r="K5" s="20">
        <v>45343</v>
      </c>
      <c r="L5" s="21" t="s">
        <v>510</v>
      </c>
      <c r="M5" s="18"/>
    </row>
    <row r="6" spans="2:22" ht="38.25">
      <c r="B6" s="18" t="s">
        <v>694</v>
      </c>
      <c r="C6" s="19" t="s">
        <v>695</v>
      </c>
      <c r="D6" s="18" t="s">
        <v>696</v>
      </c>
      <c r="E6" s="18" t="s">
        <v>696</v>
      </c>
      <c r="F6" s="19" t="s">
        <v>12</v>
      </c>
      <c r="G6" s="19"/>
      <c r="H6" s="19"/>
      <c r="I6" s="18" t="s">
        <v>494</v>
      </c>
      <c r="J6" s="18" t="s">
        <v>697</v>
      </c>
      <c r="K6" s="19"/>
      <c r="L6" s="21" t="s">
        <v>698</v>
      </c>
      <c r="M6" s="18"/>
    </row>
  </sheetData>
  <hyperlinks>
    <hyperlink ref="L3" r:id="rId1" xr:uid="{B3E3C39D-C183-4115-91D8-4369B867AE75}"/>
    <hyperlink ref="L4" r:id="rId2" xr:uid="{91ECAA18-82B8-497B-9484-059BFC0F3D7B}"/>
    <hyperlink ref="L5" r:id="rId3" xr:uid="{6799176C-1EED-4F63-84EC-3E4048AE39E8}"/>
    <hyperlink ref="L6" r:id="rId4" xr:uid="{56F523A9-23A9-4DA7-881F-1739D2D79AA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F066A-B3A8-40E5-A0A8-02ABC52AD8A8}">
  <dimension ref="B2:O7"/>
  <sheetViews>
    <sheetView workbookViewId="0"/>
  </sheetViews>
  <sheetFormatPr defaultRowHeight="15"/>
  <cols>
    <col min="3" max="3" width="10.42578125" customWidth="1"/>
    <col min="4" max="4" width="12.7109375" customWidth="1"/>
    <col min="5" max="5" width="29.5703125" style="2" customWidth="1"/>
    <col min="6" max="6" width="18.7109375" style="2" customWidth="1"/>
    <col min="7" max="10" width="17.42578125" style="2" customWidth="1"/>
    <col min="11" max="11" width="13" style="2" customWidth="1"/>
    <col min="12" max="12" width="27.7109375" customWidth="1"/>
    <col min="13" max="13" width="20.7109375" customWidth="1"/>
    <col min="14" max="14" width="23.42578125" customWidth="1"/>
  </cols>
  <sheetData>
    <row r="2" spans="2:15" s="1" customFormat="1" ht="15.75" thickBot="1">
      <c r="D2" s="193" t="s">
        <v>699</v>
      </c>
      <c r="E2" s="193"/>
      <c r="F2" s="193"/>
      <c r="G2" s="193"/>
      <c r="H2" s="5"/>
      <c r="I2" s="5"/>
      <c r="J2" s="5"/>
      <c r="K2" s="194" t="s">
        <v>700</v>
      </c>
      <c r="L2" s="194"/>
      <c r="M2" s="194"/>
      <c r="N2" s="194"/>
      <c r="O2" s="194"/>
    </row>
    <row r="3" spans="2:15" ht="75.75" thickBot="1">
      <c r="B3" s="12" t="s">
        <v>4</v>
      </c>
      <c r="C3" s="13" t="s">
        <v>701</v>
      </c>
      <c r="D3" s="14" t="s">
        <v>702</v>
      </c>
      <c r="E3" s="14" t="s">
        <v>703</v>
      </c>
      <c r="F3" s="14" t="s">
        <v>704</v>
      </c>
      <c r="G3" s="14" t="s">
        <v>705</v>
      </c>
      <c r="H3" s="14" t="s">
        <v>706</v>
      </c>
      <c r="I3" s="14" t="s">
        <v>707</v>
      </c>
      <c r="J3" s="15" t="s">
        <v>708</v>
      </c>
      <c r="K3" s="4" t="s">
        <v>709</v>
      </c>
      <c r="L3" s="4" t="s">
        <v>710</v>
      </c>
      <c r="M3" s="4" t="s">
        <v>711</v>
      </c>
      <c r="N3" s="4" t="s">
        <v>712</v>
      </c>
      <c r="O3" s="4" t="s">
        <v>713</v>
      </c>
    </row>
    <row r="4" spans="2:15">
      <c r="B4" s="6" t="s">
        <v>11</v>
      </c>
      <c r="C4" t="s">
        <v>71</v>
      </c>
      <c r="J4" s="7"/>
    </row>
    <row r="5" spans="2:15">
      <c r="B5" s="6" t="s">
        <v>11</v>
      </c>
      <c r="C5" t="s">
        <v>67</v>
      </c>
      <c r="J5" s="7"/>
    </row>
    <row r="6" spans="2:15">
      <c r="B6" s="6" t="s">
        <v>12</v>
      </c>
      <c r="C6" t="s">
        <v>71</v>
      </c>
      <c r="J6" s="7"/>
    </row>
    <row r="7" spans="2:15" ht="15.75" thickBot="1">
      <c r="B7" s="8" t="s">
        <v>12</v>
      </c>
      <c r="C7" s="9" t="s">
        <v>67</v>
      </c>
      <c r="D7" s="9"/>
      <c r="E7" s="10"/>
      <c r="F7" s="10"/>
      <c r="G7" s="10"/>
      <c r="H7" s="10"/>
      <c r="I7" s="10"/>
      <c r="J7" s="11"/>
    </row>
  </sheetData>
  <mergeCells count="2">
    <mergeCell ref="D2:G2"/>
    <mergeCell ref="K2:O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ternal_x0020_Author xmlns="22584980-5332-4688-857f-508038c6c837">
      <UserInfo>
        <DisplayName/>
        <AccountId xsi:nil="true"/>
        <AccountType/>
      </UserInfo>
    </Internal_x0020_Author>
    <Published_x0020_Date xmlns="22584980-5332-4688-857f-508038c6c83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0AD796B85F3794EBB6DA65EEC838130" ma:contentTypeVersion="17" ma:contentTypeDescription="Create a new document." ma:contentTypeScope="" ma:versionID="a0d335a083e4bdeb9d3ea092fb958892">
  <xsd:schema xmlns:xsd="http://www.w3.org/2001/XMLSchema" xmlns:xs="http://www.w3.org/2001/XMLSchema" xmlns:p="http://schemas.microsoft.com/office/2006/metadata/properties" xmlns:ns2="22584980-5332-4688-857f-508038c6c837" xmlns:ns3="4e791d59-c99b-4915-a716-b4cf52f7ca9b" targetNamespace="http://schemas.microsoft.com/office/2006/metadata/properties" ma:root="true" ma:fieldsID="378c26f67920d443d51c1f41787defb9" ns2:_="" ns3:_="">
    <xsd:import namespace="22584980-5332-4688-857f-508038c6c837"/>
    <xsd:import namespace="4e791d59-c99b-4915-a716-b4cf52f7ca9b"/>
    <xsd:element name="properties">
      <xsd:complexType>
        <xsd:sequence>
          <xsd:element name="documentManagement">
            <xsd:complexType>
              <xsd:all>
                <xsd:element ref="ns2:Internal_x0020_Author" minOccurs="0"/>
                <xsd:element ref="ns2:Published_x0020_Da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584980-5332-4688-857f-508038c6c837" elementFormDefault="qualified">
    <xsd:import namespace="http://schemas.microsoft.com/office/2006/documentManagement/types"/>
    <xsd:import namespace="http://schemas.microsoft.com/office/infopath/2007/PartnerControls"/>
    <xsd:element name="Internal_x0020_Author" ma:index="8" nillable="true" ma:displayName="Internal Author" ma:format="Dropdown" ma:list="UserInfo" ma:SharePointGroup="0" ma:internalName="Internal_x0020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_x0020_Date" ma:index="9" nillable="true" ma:displayName="Published Date" ma:format="DateOnly" ma:internalName="Published_x0020_Date">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791d59-c99b-4915-a716-b4cf52f7ca9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FF69E6-6818-48BB-AEB3-FEA773DFD06E}"/>
</file>

<file path=customXml/itemProps2.xml><?xml version="1.0" encoding="utf-8"?>
<ds:datastoreItem xmlns:ds="http://schemas.openxmlformats.org/officeDocument/2006/customXml" ds:itemID="{228B092B-E2E2-4816-9BF5-3E985CCFF8EF}"/>
</file>

<file path=customXml/itemProps3.xml><?xml version="1.0" encoding="utf-8"?>
<ds:datastoreItem xmlns:ds="http://schemas.openxmlformats.org/officeDocument/2006/customXml" ds:itemID="{66E16539-B93A-426B-8785-09166276C76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 Siegel</dc:creator>
  <cp:keywords/>
  <dc:description/>
  <cp:lastModifiedBy/>
  <cp:revision/>
  <dcterms:created xsi:type="dcterms:W3CDTF">2023-12-19T22:35:39Z</dcterms:created>
  <dcterms:modified xsi:type="dcterms:W3CDTF">2024-07-19T18:42:46Z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0x01010080AD796B85F3794EBB6DA65EEC838130</vt:lpwstr>
  </property>
</Properties>
</file>